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CO Liège\CO Liège  02. Organisations compétitions\2026\2609 CB_Relais_Seraing_13-09\"/>
    </mc:Choice>
  </mc:AlternateContent>
  <xr:revisionPtr revIDLastSave="0" documentId="13_ncr:1_{79C5F153-8EAC-4F7E-A4EA-4EA1E915FD9A}" xr6:coauthVersionLast="47" xr6:coauthVersionMax="47" xr10:uidLastSave="{00000000-0000-0000-0000-000000000000}"/>
  <bookViews>
    <workbookView xWindow="-120" yWindow="-120" windowWidth="29040" windowHeight="17520" xr2:uid="{00000000-000D-0000-FFFF-FFFF00000000}"/>
  </bookViews>
  <sheets>
    <sheet name="Équipes" sheetId="1" r:id="rId1"/>
    <sheet name="Catégori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65" i="1" l="1"/>
  <c r="F257" i="1"/>
  <c r="F249" i="1"/>
  <c r="F241" i="1"/>
  <c r="F233" i="1"/>
  <c r="F225" i="1"/>
  <c r="F217" i="1"/>
  <c r="F209" i="1"/>
  <c r="F201" i="1"/>
  <c r="F193" i="1"/>
  <c r="F185" i="1"/>
  <c r="F177" i="1"/>
  <c r="F169" i="1"/>
  <c r="F161" i="1"/>
  <c r="F153" i="1"/>
  <c r="F145" i="1"/>
  <c r="F137" i="1"/>
  <c r="F129" i="1"/>
  <c r="F121" i="1"/>
  <c r="F113" i="1"/>
  <c r="F105" i="1"/>
  <c r="F97" i="1"/>
  <c r="F89" i="1"/>
  <c r="F81" i="1"/>
  <c r="F73" i="1"/>
  <c r="F65" i="1"/>
  <c r="F57" i="1"/>
  <c r="F49" i="1"/>
  <c r="F41" i="1"/>
  <c r="F33" i="1"/>
  <c r="F25" i="1"/>
  <c r="F17" i="1"/>
  <c r="F9" i="1"/>
  <c r="J261" i="1"/>
  <c r="I261" i="1"/>
  <c r="H261" i="1"/>
  <c r="F264" i="1" s="1"/>
  <c r="G261" i="1"/>
  <c r="F261" i="1"/>
  <c r="G265" i="1" s="1"/>
  <c r="J253" i="1"/>
  <c r="I253" i="1"/>
  <c r="H253" i="1"/>
  <c r="G253" i="1"/>
  <c r="F253" i="1"/>
  <c r="G257" i="1" s="1"/>
  <c r="J245" i="1"/>
  <c r="I245" i="1"/>
  <c r="H245" i="1"/>
  <c r="F248" i="1" s="1"/>
  <c r="G245" i="1"/>
  <c r="F245" i="1"/>
  <c r="A249" i="1" s="1"/>
  <c r="J237" i="1"/>
  <c r="I237" i="1"/>
  <c r="H237" i="1"/>
  <c r="F240" i="1" s="1"/>
  <c r="G237" i="1"/>
  <c r="F237" i="1"/>
  <c r="G241" i="1" s="1"/>
  <c r="J229" i="1"/>
  <c r="I229" i="1"/>
  <c r="H229" i="1"/>
  <c r="G229" i="1"/>
  <c r="F229" i="1"/>
  <c r="A233" i="1" s="1"/>
  <c r="J221" i="1"/>
  <c r="I221" i="1"/>
  <c r="H221" i="1"/>
  <c r="F224" i="1" s="1"/>
  <c r="G221" i="1"/>
  <c r="F221" i="1"/>
  <c r="A225" i="1" s="1"/>
  <c r="J213" i="1"/>
  <c r="I213" i="1"/>
  <c r="H213" i="1"/>
  <c r="F216" i="1" s="1"/>
  <c r="G213" i="1"/>
  <c r="F213" i="1"/>
  <c r="G217" i="1" s="1"/>
  <c r="J205" i="1"/>
  <c r="I205" i="1"/>
  <c r="H205" i="1"/>
  <c r="F207" i="1" s="1"/>
  <c r="G205" i="1"/>
  <c r="F205" i="1"/>
  <c r="J197" i="1"/>
  <c r="I197" i="1"/>
  <c r="H197" i="1"/>
  <c r="F200" i="1" s="1"/>
  <c r="G197" i="1"/>
  <c r="F197" i="1"/>
  <c r="G201" i="1" s="1"/>
  <c r="J189" i="1"/>
  <c r="I189" i="1"/>
  <c r="H189" i="1"/>
  <c r="F192" i="1" s="1"/>
  <c r="G189" i="1"/>
  <c r="F189" i="1"/>
  <c r="G193" i="1" s="1"/>
  <c r="J181" i="1"/>
  <c r="I181" i="1"/>
  <c r="H181" i="1"/>
  <c r="G181" i="1"/>
  <c r="F181" i="1"/>
  <c r="J173" i="1"/>
  <c r="I173" i="1"/>
  <c r="H173" i="1"/>
  <c r="F176" i="1" s="1"/>
  <c r="G173" i="1"/>
  <c r="F173" i="1"/>
  <c r="G177" i="1" s="1"/>
  <c r="J165" i="1"/>
  <c r="I165" i="1"/>
  <c r="H165" i="1"/>
  <c r="F167" i="1" s="1"/>
  <c r="G165" i="1"/>
  <c r="F165" i="1"/>
  <c r="G169" i="1" s="1"/>
  <c r="J157" i="1"/>
  <c r="I157" i="1"/>
  <c r="H157" i="1"/>
  <c r="F160" i="1" s="1"/>
  <c r="G157" i="1"/>
  <c r="F157" i="1"/>
  <c r="J149" i="1"/>
  <c r="I149" i="1"/>
  <c r="H149" i="1"/>
  <c r="F152" i="1" s="1"/>
  <c r="G149" i="1"/>
  <c r="B149" i="1" s="1"/>
  <c r="F149" i="1"/>
  <c r="G153" i="1" s="1"/>
  <c r="J141" i="1"/>
  <c r="I141" i="1"/>
  <c r="H141" i="1"/>
  <c r="F144" i="1" s="1"/>
  <c r="G141" i="1"/>
  <c r="F141" i="1"/>
  <c r="G145" i="1" s="1"/>
  <c r="J133" i="1"/>
  <c r="I133" i="1"/>
  <c r="H133" i="1"/>
  <c r="F136" i="1" s="1"/>
  <c r="G133" i="1"/>
  <c r="F133" i="1"/>
  <c r="A137" i="1" s="1"/>
  <c r="J125" i="1"/>
  <c r="I125" i="1"/>
  <c r="H125" i="1"/>
  <c r="F128" i="1" s="1"/>
  <c r="G125" i="1"/>
  <c r="F125" i="1"/>
  <c r="J117" i="1"/>
  <c r="I117" i="1"/>
  <c r="H117" i="1"/>
  <c r="F120" i="1" s="1"/>
  <c r="G117" i="1"/>
  <c r="F117" i="1"/>
  <c r="G121" i="1" s="1"/>
  <c r="J109" i="1"/>
  <c r="I109" i="1"/>
  <c r="H109" i="1"/>
  <c r="G109" i="1"/>
  <c r="F109" i="1"/>
  <c r="A113" i="1" s="1"/>
  <c r="J101" i="1"/>
  <c r="I101" i="1"/>
  <c r="H101" i="1"/>
  <c r="F103" i="1" s="1"/>
  <c r="G101" i="1"/>
  <c r="F101" i="1"/>
  <c r="J93" i="1"/>
  <c r="I93" i="1"/>
  <c r="H93" i="1"/>
  <c r="F96" i="1" s="1"/>
  <c r="G93" i="1"/>
  <c r="F93" i="1"/>
  <c r="G97" i="1" s="1"/>
  <c r="J85" i="1"/>
  <c r="I85" i="1"/>
  <c r="H85" i="1"/>
  <c r="F87" i="1" s="1"/>
  <c r="G85" i="1"/>
  <c r="F85" i="1"/>
  <c r="J77" i="1"/>
  <c r="I77" i="1"/>
  <c r="G79" i="1" s="1"/>
  <c r="H77" i="1"/>
  <c r="F79" i="1" s="1"/>
  <c r="G77" i="1"/>
  <c r="F77" i="1"/>
  <c r="A81" i="1" s="1"/>
  <c r="J69" i="1"/>
  <c r="I69" i="1"/>
  <c r="H69" i="1"/>
  <c r="F72" i="1" s="1"/>
  <c r="G69" i="1"/>
  <c r="F69" i="1"/>
  <c r="G73" i="1" s="1"/>
  <c r="J61" i="1"/>
  <c r="I61" i="1"/>
  <c r="H61" i="1"/>
  <c r="F64" i="1" s="1"/>
  <c r="G61" i="1"/>
  <c r="F61" i="1"/>
  <c r="J53" i="1"/>
  <c r="I53" i="1"/>
  <c r="H53" i="1"/>
  <c r="F56" i="1" s="1"/>
  <c r="G53" i="1"/>
  <c r="F53" i="1"/>
  <c r="G57" i="1" s="1"/>
  <c r="J45" i="1"/>
  <c r="I45" i="1"/>
  <c r="H45" i="1"/>
  <c r="F48" i="1" s="1"/>
  <c r="G45" i="1"/>
  <c r="F45" i="1"/>
  <c r="G49" i="1" s="1"/>
  <c r="J37" i="1"/>
  <c r="I37" i="1"/>
  <c r="H37" i="1"/>
  <c r="G37" i="1"/>
  <c r="F37" i="1"/>
  <c r="J29" i="1"/>
  <c r="I29" i="1"/>
  <c r="H29" i="1"/>
  <c r="F31" i="1" s="1"/>
  <c r="G29" i="1"/>
  <c r="F29" i="1"/>
  <c r="J21" i="1"/>
  <c r="I21" i="1"/>
  <c r="H21" i="1"/>
  <c r="F24" i="1" s="1"/>
  <c r="G21" i="1"/>
  <c r="F21" i="1"/>
  <c r="G25" i="1" s="1"/>
  <c r="J13" i="1"/>
  <c r="I13" i="1"/>
  <c r="H13" i="1"/>
  <c r="F16" i="1" s="1"/>
  <c r="G13" i="1"/>
  <c r="F13" i="1"/>
  <c r="J5" i="1"/>
  <c r="I5" i="1"/>
  <c r="H5" i="1"/>
  <c r="F8" i="1" s="1"/>
  <c r="F5" i="1"/>
  <c r="A9" i="1" s="1"/>
  <c r="G5" i="1"/>
  <c r="G23" i="1" l="1"/>
  <c r="G40" i="1"/>
  <c r="G215" i="1"/>
  <c r="G256" i="1"/>
  <c r="G192" i="1"/>
  <c r="B141" i="1"/>
  <c r="B29" i="1"/>
  <c r="G31" i="1"/>
  <c r="G223" i="1"/>
  <c r="G41" i="1"/>
  <c r="G8" i="1"/>
  <c r="G120" i="1"/>
  <c r="B157" i="1"/>
  <c r="A177" i="1"/>
  <c r="B197" i="1"/>
  <c r="G185" i="1"/>
  <c r="G128" i="1"/>
  <c r="A145" i="1"/>
  <c r="G33" i="1"/>
  <c r="G184" i="1"/>
  <c r="G168" i="1"/>
  <c r="B133" i="1"/>
  <c r="B229" i="1"/>
  <c r="G264" i="1"/>
  <c r="G65" i="1"/>
  <c r="G72" i="1"/>
  <c r="G144" i="1"/>
  <c r="G159" i="1"/>
  <c r="B77" i="1"/>
  <c r="B93" i="1"/>
  <c r="B165" i="1"/>
  <c r="B205" i="1"/>
  <c r="G64" i="1"/>
  <c r="B101" i="1"/>
  <c r="B173" i="1"/>
  <c r="G240" i="1"/>
  <c r="G81" i="1"/>
  <c r="A153" i="1"/>
  <c r="G48" i="1"/>
  <c r="G89" i="1"/>
  <c r="B245" i="1"/>
  <c r="A33" i="1"/>
  <c r="B125" i="1"/>
  <c r="B117" i="1"/>
  <c r="B45" i="1"/>
  <c r="G15" i="1"/>
  <c r="G96" i="1"/>
  <c r="G129" i="1"/>
  <c r="G161" i="1"/>
  <c r="A185" i="1"/>
  <c r="B237" i="1"/>
  <c r="G249" i="1"/>
  <c r="G176" i="1"/>
  <c r="B189" i="1"/>
  <c r="G207" i="1"/>
  <c r="G239" i="1"/>
  <c r="B253" i="1"/>
  <c r="B85" i="1"/>
  <c r="G225" i="1"/>
  <c r="B69" i="1"/>
  <c r="B53" i="1"/>
  <c r="G104" i="1"/>
  <c r="G136" i="1"/>
  <c r="B213" i="1"/>
  <c r="B37" i="1"/>
  <c r="F7" i="1"/>
  <c r="G56" i="1"/>
  <c r="G88" i="1"/>
  <c r="A257" i="1"/>
  <c r="B21" i="1"/>
  <c r="G105" i="1"/>
  <c r="B181" i="1"/>
  <c r="G233" i="1"/>
  <c r="B261" i="1"/>
  <c r="A89" i="1"/>
  <c r="G137" i="1"/>
  <c r="A41" i="1"/>
  <c r="B61" i="1"/>
  <c r="B109" i="1"/>
  <c r="G152" i="1"/>
  <c r="G200" i="1"/>
  <c r="B221" i="1"/>
  <c r="G247" i="1"/>
  <c r="G113" i="1"/>
  <c r="G209" i="1"/>
  <c r="F247" i="1"/>
  <c r="F263" i="1"/>
  <c r="F255" i="1"/>
  <c r="G248" i="1"/>
  <c r="F256" i="1"/>
  <c r="G263" i="1"/>
  <c r="G255" i="1"/>
  <c r="A265" i="1"/>
  <c r="F223" i="1"/>
  <c r="G231" i="1"/>
  <c r="F239" i="1"/>
  <c r="F231" i="1"/>
  <c r="G224" i="1"/>
  <c r="F232" i="1"/>
  <c r="G232" i="1"/>
  <c r="A241" i="1"/>
  <c r="F199" i="1"/>
  <c r="F215" i="1"/>
  <c r="F208" i="1"/>
  <c r="A201" i="1"/>
  <c r="G208" i="1"/>
  <c r="G199" i="1"/>
  <c r="G216" i="1"/>
  <c r="A209" i="1"/>
  <c r="A217" i="1"/>
  <c r="F175" i="1"/>
  <c r="G183" i="1"/>
  <c r="F191" i="1"/>
  <c r="G175" i="1"/>
  <c r="F183" i="1"/>
  <c r="F184" i="1"/>
  <c r="G191" i="1"/>
  <c r="A193" i="1"/>
  <c r="F151" i="1"/>
  <c r="G167" i="1"/>
  <c r="G151" i="1"/>
  <c r="F159" i="1"/>
  <c r="G160" i="1"/>
  <c r="F168" i="1"/>
  <c r="A161" i="1"/>
  <c r="A169" i="1"/>
  <c r="F127" i="1"/>
  <c r="G127" i="1"/>
  <c r="F135" i="1"/>
  <c r="G135" i="1"/>
  <c r="F143" i="1"/>
  <c r="G143" i="1"/>
  <c r="A129" i="1"/>
  <c r="F111" i="1"/>
  <c r="F104" i="1"/>
  <c r="G111" i="1"/>
  <c r="F119" i="1"/>
  <c r="G103" i="1"/>
  <c r="F112" i="1"/>
  <c r="G119" i="1"/>
  <c r="A105" i="1"/>
  <c r="G112" i="1"/>
  <c r="A121" i="1"/>
  <c r="F80" i="1"/>
  <c r="F95" i="1"/>
  <c r="G80" i="1"/>
  <c r="F88" i="1"/>
  <c r="G95" i="1"/>
  <c r="G87" i="1"/>
  <c r="A97" i="1"/>
  <c r="F55" i="1"/>
  <c r="F63" i="1"/>
  <c r="G63" i="1"/>
  <c r="F71" i="1"/>
  <c r="G55" i="1"/>
  <c r="G71" i="1"/>
  <c r="A65" i="1"/>
  <c r="A57" i="1"/>
  <c r="A73" i="1"/>
  <c r="F32" i="1"/>
  <c r="G39" i="1"/>
  <c r="F47" i="1"/>
  <c r="F39" i="1"/>
  <c r="G32" i="1"/>
  <c r="F40" i="1"/>
  <c r="G47" i="1"/>
  <c r="A49" i="1"/>
  <c r="G17" i="1"/>
  <c r="B13" i="1"/>
  <c r="G24" i="1"/>
  <c r="A25" i="1"/>
  <c r="F23" i="1"/>
  <c r="G16" i="1"/>
  <c r="A17" i="1"/>
  <c r="F15" i="1"/>
  <c r="G7" i="1"/>
  <c r="G9" i="1"/>
  <c r="B5" i="1"/>
  <c r="H2" i="1" l="1"/>
  <c r="H3" i="1"/>
</calcChain>
</file>

<file path=xl/sharedStrings.xml><?xml version="1.0" encoding="utf-8"?>
<sst xmlns="http://schemas.openxmlformats.org/spreadsheetml/2006/main" count="409" uniqueCount="37">
  <si>
    <t>Catégorie de l'équipe</t>
  </si>
  <si>
    <t>D Pup</t>
  </si>
  <si>
    <t>Nom + Prénom</t>
  </si>
  <si>
    <t>N° SI</t>
  </si>
  <si>
    <t>#1</t>
  </si>
  <si>
    <t>#2</t>
  </si>
  <si>
    <t>H Open</t>
  </si>
  <si>
    <t>H Espoir</t>
  </si>
  <si>
    <t>H Junior</t>
  </si>
  <si>
    <t>H Master A</t>
  </si>
  <si>
    <t>D Open</t>
  </si>
  <si>
    <t>catégories</t>
  </si>
  <si>
    <t># runners</t>
  </si>
  <si>
    <t>H Pup</t>
  </si>
  <si>
    <t>D Espoir</t>
  </si>
  <si>
    <t>D Junior</t>
  </si>
  <si>
    <t>D Master A</t>
  </si>
  <si>
    <t>D Master B</t>
  </si>
  <si>
    <t>H Master B</t>
  </si>
  <si>
    <t>D Master C</t>
  </si>
  <si>
    <t>H Master C</t>
  </si>
  <si>
    <t>D Master D</t>
  </si>
  <si>
    <t>H Master D</t>
  </si>
  <si>
    <t>Nombre de coureurs</t>
  </si>
  <si>
    <t>Nom du club</t>
  </si>
  <si>
    <t>Nombre d'équipes</t>
  </si>
  <si>
    <t>Anné naissance</t>
  </si>
  <si>
    <t>année naissance min</t>
  </si>
  <si>
    <t>anné naissance max</t>
  </si>
  <si>
    <t>Sexe</t>
  </si>
  <si>
    <t>H</t>
  </si>
  <si>
    <t>D</t>
  </si>
  <si>
    <t>H/D</t>
  </si>
  <si>
    <t>Sexe OK ?</t>
  </si>
  <si>
    <t>Année OK ?</t>
  </si>
  <si>
    <t>D Master E</t>
  </si>
  <si>
    <t>H Master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</si>
</sst>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scheme val="minor"/>
    </font>
    <font>
      <b/>
      <sz val="10"/>
      <color theme="1"/>
      <name val="Arial"/>
      <scheme val="minor"/>
    </font>
    <font>
      <b/>
      <sz val="10"/>
      <color theme="1"/>
      <name val="Arial"/>
      <family val="2"/>
      <scheme val="minor"/>
    </font>
    <font>
      <sz val="10"/>
      <color theme="1"/>
      <name val="Arial"/>
      <family val="2"/>
      <scheme val="minor"/>
    </font>
    <font>
      <sz val="10"/>
      <color rgb="FF000000"/>
      <name val="Arial"/>
      <family val="2"/>
      <scheme val="minor"/>
    </font>
    <font>
      <b/>
      <sz val="16"/>
      <color rgb="FF000000"/>
      <name val="Arial"/>
      <family val="2"/>
      <scheme val="minor"/>
    </font>
    <font>
      <sz val="10"/>
      <color theme="0" tint="-0.34998626667073579"/>
      <name val="Arial"/>
      <family val="2"/>
      <scheme val="minor"/>
    </font>
    <font>
      <sz val="10"/>
      <color theme="0" tint="-0.249977111117893"/>
      <name val="Arial"/>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1" fillId="0" borderId="0" xfId="0" applyFont="1" applyAlignment="1"/>
    <xf numFmtId="0" fontId="4" fillId="0" borderId="0" xfId="0" applyFont="1" applyAlignment="1"/>
    <xf numFmtId="0" fontId="1" fillId="2" borderId="1" xfId="0" applyFont="1" applyFill="1" applyBorder="1" applyAlignment="1"/>
    <xf numFmtId="0" fontId="2" fillId="2" borderId="1" xfId="0" applyFont="1" applyFill="1" applyBorder="1" applyAlignment="1"/>
    <xf numFmtId="0" fontId="3" fillId="3" borderId="2" xfId="0" applyFont="1" applyFill="1" applyBorder="1" applyAlignment="1">
      <alignment horizontal="center"/>
    </xf>
    <xf numFmtId="0" fontId="1" fillId="3" borderId="1" xfId="0" applyFont="1" applyFill="1" applyBorder="1"/>
    <xf numFmtId="0" fontId="5" fillId="0" borderId="0" xfId="0" applyFont="1" applyAlignment="1"/>
    <xf numFmtId="0" fontId="4" fillId="3" borderId="1" xfId="0" applyFont="1" applyFill="1" applyBorder="1"/>
    <xf numFmtId="0" fontId="1" fillId="0" borderId="0" xfId="0" applyFont="1" applyAlignment="1">
      <alignment horizontal="right"/>
    </xf>
    <xf numFmtId="0" fontId="7" fillId="0" borderId="0" xfId="0" applyFont="1" applyAlignment="1"/>
    <xf numFmtId="0" fontId="3" fillId="0" borderId="0" xfId="0" applyFont="1" applyFill="1" applyBorder="1" applyAlignment="1">
      <alignment horizontal="center"/>
    </xf>
    <xf numFmtId="0" fontId="8" fillId="0" borderId="0" xfId="0" applyFont="1" applyAlignment="1">
      <alignment horizontal="right"/>
    </xf>
    <xf numFmtId="0" fontId="8" fillId="0" borderId="0" xfId="0" applyFont="1" applyAlignment="1"/>
    <xf numFmtId="0" fontId="7" fillId="0" borderId="0" xfId="0" applyFont="1" applyAlignment="1">
      <alignment horizontal="center"/>
    </xf>
    <xf numFmtId="0" fontId="6" fillId="3" borderId="3" xfId="0" applyFont="1" applyFill="1" applyBorder="1" applyAlignment="1">
      <alignment horizontal="center"/>
    </xf>
    <xf numFmtId="0" fontId="6" fillId="3" borderId="5" xfId="0" applyFont="1" applyFill="1" applyBorder="1" applyAlignment="1">
      <alignment horizontal="center"/>
    </xf>
    <xf numFmtId="0" fontId="6" fillId="3" borderId="4" xfId="0" applyFont="1" applyFill="1" applyBorder="1" applyAlignment="1">
      <alignment horizontal="center"/>
    </xf>
  </cellXfs>
  <cellStyles count="1">
    <cellStyle name="Normal" xfId="0" builtinId="0"/>
  </cellStyles>
  <dxfs count="98">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J265"/>
  <sheetViews>
    <sheetView tabSelected="1" workbookViewId="0">
      <selection activeCell="B2" sqref="B2:E2"/>
    </sheetView>
  </sheetViews>
  <sheetFormatPr defaultColWidth="12.5703125" defaultRowHeight="18" customHeight="1" x14ac:dyDescent="0.2"/>
  <cols>
    <col min="1" max="1" width="21.28515625" customWidth="1"/>
    <col min="2" max="2" width="50.85546875" customWidth="1"/>
    <col min="3" max="3" width="28.85546875" customWidth="1"/>
    <col min="4" max="4" width="9.42578125" customWidth="1"/>
    <col min="5" max="5" width="22.140625" customWidth="1"/>
    <col min="7" max="7" width="19.85546875" customWidth="1"/>
  </cols>
  <sheetData>
    <row r="2" spans="1:10" ht="33" customHeight="1" x14ac:dyDescent="0.3">
      <c r="A2" s="7" t="s">
        <v>24</v>
      </c>
      <c r="B2" s="15"/>
      <c r="C2" s="16"/>
      <c r="D2" s="16"/>
      <c r="E2" s="17"/>
      <c r="G2" s="7" t="s">
        <v>25</v>
      </c>
      <c r="H2">
        <f>COUNTIF(G5:G500, "&gt;0")</f>
        <v>0</v>
      </c>
    </row>
    <row r="3" spans="1:10" ht="18" customHeight="1" x14ac:dyDescent="0.2">
      <c r="G3" s="7" t="s">
        <v>23</v>
      </c>
      <c r="H3">
        <f>SUM(G5:G500)</f>
        <v>0</v>
      </c>
    </row>
    <row r="4" spans="1:10" ht="18" customHeight="1" x14ac:dyDescent="0.2">
      <c r="A4" s="1" t="s">
        <v>0</v>
      </c>
      <c r="B4" s="5" t="s">
        <v>18</v>
      </c>
      <c r="C4" s="11"/>
      <c r="D4" s="11"/>
    </row>
    <row r="5" spans="1:10" ht="18" customHeight="1" x14ac:dyDescent="0.2">
      <c r="A5" s="2" t="s">
        <v>23</v>
      </c>
      <c r="B5" s="9" t="str">
        <f>CONCATENATE(G5,"/",F5)</f>
        <v>0/3</v>
      </c>
      <c r="C5" s="9"/>
      <c r="D5" s="9"/>
      <c r="E5" s="1"/>
      <c r="F5" s="10">
        <f>_xlfn.XLOOKUP(B4, Catégories!$A$2:$A$19,Catégories!$B$2:$B$19)</f>
        <v>3</v>
      </c>
      <c r="G5" s="10">
        <f>COUNTIF(B7:B9, "&lt;&gt;")</f>
        <v>0</v>
      </c>
      <c r="H5" s="12" t="str">
        <f>_xlfn.XLOOKUP(B4, Catégories!$A$2:$A$19,Catégories!$C$2:$C$19)</f>
        <v>H</v>
      </c>
      <c r="I5" s="13">
        <f>_xlfn.XLOOKUP(B4, Catégories!$A$2:$A$19,Catégories!$D$2:$D$19)</f>
        <v>1900</v>
      </c>
      <c r="J5" s="13">
        <f>_xlfn.XLOOKUP(B4, Catégories!$A$2:$A$19,Catégories!$E$2:$E$19)</f>
        <v>1976</v>
      </c>
    </row>
    <row r="6" spans="1:10" ht="18" customHeight="1" x14ac:dyDescent="0.2">
      <c r="A6" s="3"/>
      <c r="B6" s="4" t="s">
        <v>2</v>
      </c>
      <c r="C6" s="4" t="s">
        <v>26</v>
      </c>
      <c r="D6" s="4" t="s">
        <v>29</v>
      </c>
      <c r="E6" s="4" t="s">
        <v>3</v>
      </c>
      <c r="F6" s="14" t="s">
        <v>33</v>
      </c>
      <c r="G6" s="14" t="s">
        <v>34</v>
      </c>
    </row>
    <row r="7" spans="1:10" ht="18" customHeight="1" x14ac:dyDescent="0.2">
      <c r="A7" s="4" t="s">
        <v>4</v>
      </c>
      <c r="B7" s="8"/>
      <c r="C7" s="8"/>
      <c r="D7" s="8"/>
      <c r="E7" s="6"/>
      <c r="F7" s="14" t="str">
        <f>IF(H5="H",IF(OR(D7="D",D7="H"),"OK","invalide"),IF(D7="D","OK","invalide"))</f>
        <v>invalide</v>
      </c>
      <c r="G7" s="14" t="str">
        <f>IF(AND(C7&gt;=I5,C7&lt;=J5),"OK","invalide")</f>
        <v>invalide</v>
      </c>
    </row>
    <row r="8" spans="1:10" ht="18" customHeight="1" x14ac:dyDescent="0.2">
      <c r="A8" s="4" t="s">
        <v>5</v>
      </c>
      <c r="B8" s="8"/>
      <c r="C8" s="8"/>
      <c r="D8" s="8"/>
      <c r="E8" s="6"/>
      <c r="F8" s="14" t="str">
        <f>IF(H5="H",IF(OR(D8="D",D8="H"),"OK","invalide"),IF(D8="D","OK","invalide"))</f>
        <v>invalide</v>
      </c>
      <c r="G8" s="14" t="str">
        <f>IF(AND(C8&gt;=I5,C8&lt;=J5),"OK","invalide")</f>
        <v>invalide</v>
      </c>
    </row>
    <row r="9" spans="1:10" ht="18" customHeight="1" x14ac:dyDescent="0.2">
      <c r="A9" s="4" t="str">
        <f>IF(F5=3,"#3", "")</f>
        <v>#3</v>
      </c>
      <c r="B9" s="6"/>
      <c r="C9" s="6"/>
      <c r="D9" s="8"/>
      <c r="E9" s="6"/>
      <c r="F9" s="14" t="str">
        <f>IF(F5=2,"OK",IF(H5="H",IF(OR(D9="D",D9="H"),"OK","invalide"),IF(D9="D","OK","invalide")))</f>
        <v>invalide</v>
      </c>
      <c r="G9" s="14" t="str">
        <f>IF(F5=2,"OK",IF(AND(C8&gt;=I5,C8&lt;=J5),"OK","invalide"))</f>
        <v>invalide</v>
      </c>
    </row>
    <row r="10" spans="1:10" ht="18" customHeight="1" x14ac:dyDescent="0.2">
      <c r="F10" s="10"/>
      <c r="G10" s="10"/>
    </row>
    <row r="11" spans="1:10" ht="18" customHeight="1" x14ac:dyDescent="0.2">
      <c r="F11" s="10"/>
      <c r="G11" s="10"/>
    </row>
    <row r="12" spans="1:10" ht="18" customHeight="1" x14ac:dyDescent="0.2">
      <c r="A12" s="1" t="s">
        <v>0</v>
      </c>
      <c r="B12" s="5" t="s">
        <v>6</v>
      </c>
      <c r="C12" s="11"/>
      <c r="D12" s="11"/>
    </row>
    <row r="13" spans="1:10" ht="18" customHeight="1" x14ac:dyDescent="0.2">
      <c r="A13" s="2" t="s">
        <v>23</v>
      </c>
      <c r="B13" s="9" t="str">
        <f>CONCATENATE(G13,"/",F13)</f>
        <v>0/3</v>
      </c>
      <c r="C13" s="9"/>
      <c r="D13" s="9"/>
      <c r="E13" s="1"/>
      <c r="F13" s="10">
        <f>_xlfn.XLOOKUP(B12, Catégories!$A$2:$A$19,Catégories!$B$2:$B$19)</f>
        <v>3</v>
      </c>
      <c r="G13" s="10">
        <f>COUNTIF(B15:B17, "&lt;&gt;")</f>
        <v>0</v>
      </c>
      <c r="H13" s="12" t="str">
        <f>_xlfn.XLOOKUP(B12, Catégories!$A$2:$A$19,Catégories!$C$2:$C$19)</f>
        <v>H</v>
      </c>
      <c r="I13" s="13">
        <f>_xlfn.XLOOKUP(B12, Catégories!$A$2:$A$19,Catégories!$D$2:$D$19)</f>
        <v>1900</v>
      </c>
      <c r="J13" s="13">
        <f>_xlfn.XLOOKUP(B12, Catégories!$A$2:$A$19,Catégories!$E$2:$E$19)</f>
        <v>2009</v>
      </c>
    </row>
    <row r="14" spans="1:10" ht="18" customHeight="1" x14ac:dyDescent="0.2">
      <c r="A14" s="3"/>
      <c r="B14" s="4" t="s">
        <v>2</v>
      </c>
      <c r="C14" s="4" t="s">
        <v>26</v>
      </c>
      <c r="D14" s="4" t="s">
        <v>29</v>
      </c>
      <c r="E14" s="4" t="s">
        <v>3</v>
      </c>
      <c r="F14" s="14" t="s">
        <v>33</v>
      </c>
      <c r="G14" s="14" t="s">
        <v>34</v>
      </c>
    </row>
    <row r="15" spans="1:10" ht="18" customHeight="1" x14ac:dyDescent="0.2">
      <c r="A15" s="4" t="s">
        <v>4</v>
      </c>
      <c r="B15" s="8"/>
      <c r="C15" s="8"/>
      <c r="D15" s="8"/>
      <c r="E15" s="6"/>
      <c r="F15" s="14" t="str">
        <f>IF(H13="H",IF(OR(D15="D",D15="H"),"OK","invalide"),IF(D15="D","OK","invalide"))</f>
        <v>invalide</v>
      </c>
      <c r="G15" s="14" t="str">
        <f>IF(AND(C15&gt;=I13,C15&lt;=J13),"OK","invalide")</f>
        <v>invalide</v>
      </c>
    </row>
    <row r="16" spans="1:10" ht="18" customHeight="1" x14ac:dyDescent="0.2">
      <c r="A16" s="4" t="s">
        <v>5</v>
      </c>
      <c r="B16" s="8"/>
      <c r="C16" s="8"/>
      <c r="D16" s="8"/>
      <c r="E16" s="6"/>
      <c r="F16" s="14" t="str">
        <f>IF(H13="H",IF(OR(D16="D",D16="H"),"OK","invalide"),IF(D16="D","OK","invalide"))</f>
        <v>invalide</v>
      </c>
      <c r="G16" s="14" t="str">
        <f>IF(AND(C16&gt;=I13,C16&lt;=J13),"OK","invalide")</f>
        <v>invalide</v>
      </c>
    </row>
    <row r="17" spans="1:10" ht="18" customHeight="1" x14ac:dyDescent="0.2">
      <c r="A17" s="4" t="str">
        <f>IF(F13=3,"#3", "")</f>
        <v>#3</v>
      </c>
      <c r="B17" s="6"/>
      <c r="C17" s="6"/>
      <c r="D17" s="8"/>
      <c r="E17" s="6"/>
      <c r="F17" s="14" t="str">
        <f>IF(F13=2,"OK",IF(H13="H",IF(OR(D17="D",D17="H"),"OK","invalide"),IF(D17="D","OK","invalide")))</f>
        <v>invalide</v>
      </c>
      <c r="G17" s="14" t="str">
        <f>IF(F13=2,"OK",IF(AND(C16&gt;=I13,C16&lt;=J13),"OK","invalide"))</f>
        <v>invalide</v>
      </c>
    </row>
    <row r="18" spans="1:10" ht="18" customHeight="1" x14ac:dyDescent="0.2">
      <c r="F18" s="10"/>
      <c r="G18" s="10"/>
    </row>
    <row r="19" spans="1:10" ht="18" customHeight="1" x14ac:dyDescent="0.2">
      <c r="F19" s="10"/>
      <c r="G19" s="10"/>
    </row>
    <row r="20" spans="1:10" ht="18" customHeight="1" x14ac:dyDescent="0.2">
      <c r="A20" s="1" t="s">
        <v>0</v>
      </c>
      <c r="B20" s="5" t="s">
        <v>19</v>
      </c>
      <c r="C20" s="11"/>
      <c r="D20" s="11"/>
    </row>
    <row r="21" spans="1:10" ht="18" customHeight="1" x14ac:dyDescent="0.2">
      <c r="A21" s="2" t="s">
        <v>23</v>
      </c>
      <c r="B21" s="9" t="str">
        <f>CONCATENATE(G21,"/",F21)</f>
        <v>0/2</v>
      </c>
      <c r="C21" s="9"/>
      <c r="D21" s="9"/>
      <c r="E21" s="1"/>
      <c r="F21" s="10">
        <f>_xlfn.XLOOKUP(B20, Catégories!$A$2:$A$19,Catégories!$B$2:$B$19)</f>
        <v>2</v>
      </c>
      <c r="G21" s="10">
        <f>COUNTIF(B23:B25, "&lt;&gt;")</f>
        <v>0</v>
      </c>
      <c r="H21" s="12" t="str">
        <f>_xlfn.XLOOKUP(B20, Catégories!$A$2:$A$19,Catégories!$C$2:$C$19)</f>
        <v>D</v>
      </c>
      <c r="I21" s="13">
        <f>_xlfn.XLOOKUP(B20, Catégories!$A$2:$A$19,Catégories!$D$2:$D$19)</f>
        <v>1900</v>
      </c>
      <c r="J21" s="13">
        <f>_xlfn.XLOOKUP(B20, Catégories!$A$2:$A$19,Catégories!$E$2:$E$19)</f>
        <v>1966</v>
      </c>
    </row>
    <row r="22" spans="1:10" ht="18" customHeight="1" x14ac:dyDescent="0.2">
      <c r="A22" s="3"/>
      <c r="B22" s="4" t="s">
        <v>2</v>
      </c>
      <c r="C22" s="4" t="s">
        <v>26</v>
      </c>
      <c r="D22" s="4" t="s">
        <v>29</v>
      </c>
      <c r="E22" s="4" t="s">
        <v>3</v>
      </c>
      <c r="F22" s="14" t="s">
        <v>33</v>
      </c>
      <c r="G22" s="14" t="s">
        <v>34</v>
      </c>
    </row>
    <row r="23" spans="1:10" ht="18" customHeight="1" x14ac:dyDescent="0.2">
      <c r="A23" s="4" t="s">
        <v>4</v>
      </c>
      <c r="B23" s="8"/>
      <c r="C23" s="8"/>
      <c r="D23" s="8"/>
      <c r="E23" s="6"/>
      <c r="F23" s="14" t="str">
        <f>IF(H21="H",IF(OR(D23="D",D23="H"),"OK","invalide"),IF(D23="D","OK","invalide"))</f>
        <v>invalide</v>
      </c>
      <c r="G23" s="14" t="str">
        <f>IF(AND(C23&gt;=I21,C23&lt;=J21),"OK","invalide")</f>
        <v>invalide</v>
      </c>
    </row>
    <row r="24" spans="1:10" ht="18" customHeight="1" x14ac:dyDescent="0.2">
      <c r="A24" s="4" t="s">
        <v>5</v>
      </c>
      <c r="B24" s="8"/>
      <c r="C24" s="8"/>
      <c r="D24" s="8"/>
      <c r="E24" s="6"/>
      <c r="F24" s="14" t="str">
        <f>IF(H21="H",IF(OR(D24="D",D24="H"),"OK","invalide"),IF(D24="D","OK","invalide"))</f>
        <v>invalide</v>
      </c>
      <c r="G24" s="14" t="str">
        <f>IF(AND(C24&gt;=I21,C24&lt;=J21),"OK","invalide")</f>
        <v>invalide</v>
      </c>
    </row>
    <row r="25" spans="1:10" ht="18" customHeight="1" x14ac:dyDescent="0.2">
      <c r="A25" s="4" t="str">
        <f>IF(F21=3,"#3", "")</f>
        <v/>
      </c>
      <c r="B25" s="6"/>
      <c r="C25" s="6"/>
      <c r="D25" s="8"/>
      <c r="E25" s="6"/>
      <c r="F25" s="14" t="str">
        <f>IF(F21=2,"OK",IF(H21="H",IF(OR(D25="D",D25="H"),"OK","invalide"),IF(D25="D","OK","invalide")))</f>
        <v>OK</v>
      </c>
      <c r="G25" s="14" t="str">
        <f>IF(F21=2,"OK",IF(AND(C24&gt;=I21,C24&lt;=J21),"OK","invalide"))</f>
        <v>OK</v>
      </c>
    </row>
    <row r="26" spans="1:10" ht="18" customHeight="1" x14ac:dyDescent="0.2">
      <c r="F26" s="10"/>
      <c r="G26" s="10"/>
    </row>
    <row r="27" spans="1:10" ht="18" customHeight="1" x14ac:dyDescent="0.2">
      <c r="F27" s="10"/>
      <c r="G27" s="10"/>
    </row>
    <row r="28" spans="1:10" ht="18" customHeight="1" x14ac:dyDescent="0.2">
      <c r="A28" s="1" t="s">
        <v>0</v>
      </c>
      <c r="B28" s="5" t="s">
        <v>15</v>
      </c>
      <c r="C28" s="11"/>
      <c r="D28" s="11"/>
    </row>
    <row r="29" spans="1:10" ht="18" customHeight="1" x14ac:dyDescent="0.2">
      <c r="A29" s="2" t="s">
        <v>23</v>
      </c>
      <c r="B29" s="9" t="str">
        <f>CONCATENATE(G29,"/",F29)</f>
        <v>0/2</v>
      </c>
      <c r="C29" s="9"/>
      <c r="D29" s="9"/>
      <c r="E29" s="1"/>
      <c r="F29" s="10">
        <f>_xlfn.XLOOKUP(B28, Catégories!$A$2:$A$19,Catégories!$B$2:$B$19)</f>
        <v>2</v>
      </c>
      <c r="G29" s="10">
        <f>COUNTIF(B31:B33, "&lt;&gt;")</f>
        <v>0</v>
      </c>
      <c r="H29" s="12" t="str">
        <f>_xlfn.XLOOKUP(B28, Catégories!$A$2:$A$19,Catégories!$C$2:$C$19)</f>
        <v>D</v>
      </c>
      <c r="I29" s="13">
        <f>_xlfn.XLOOKUP(B28, Catégories!$A$2:$A$19,Catégories!$D$2:$D$19)</f>
        <v>2006</v>
      </c>
      <c r="J29" s="13">
        <f>_xlfn.XLOOKUP(B28, Catégories!$A$2:$A$19,Catégories!$E$2:$E$19)</f>
        <v>2013</v>
      </c>
    </row>
    <row r="30" spans="1:10" ht="18" customHeight="1" x14ac:dyDescent="0.2">
      <c r="A30" s="3"/>
      <c r="B30" s="4" t="s">
        <v>2</v>
      </c>
      <c r="C30" s="4" t="s">
        <v>26</v>
      </c>
      <c r="D30" s="4" t="s">
        <v>29</v>
      </c>
      <c r="E30" s="4" t="s">
        <v>3</v>
      </c>
      <c r="F30" s="14" t="s">
        <v>33</v>
      </c>
      <c r="G30" s="14" t="s">
        <v>34</v>
      </c>
    </row>
    <row r="31" spans="1:10" ht="18" customHeight="1" x14ac:dyDescent="0.2">
      <c r="A31" s="4" t="s">
        <v>4</v>
      </c>
      <c r="B31" s="8"/>
      <c r="C31" s="8"/>
      <c r="D31" s="8"/>
      <c r="E31" s="6"/>
      <c r="F31" s="14" t="str">
        <f>IF(H29="H",IF(OR(D31="D",D31="H"),"OK","invalide"),IF(D31="D","OK","invalide"))</f>
        <v>invalide</v>
      </c>
      <c r="G31" s="14" t="str">
        <f>IF(AND(C31&gt;=I29,C31&lt;=J29),"OK","invalide")</f>
        <v>invalide</v>
      </c>
    </row>
    <row r="32" spans="1:10" ht="18" customHeight="1" x14ac:dyDescent="0.2">
      <c r="A32" s="4" t="s">
        <v>5</v>
      </c>
      <c r="B32" s="8"/>
      <c r="C32" s="8"/>
      <c r="D32" s="8"/>
      <c r="E32" s="6"/>
      <c r="F32" s="14" t="str">
        <f>IF(H29="H",IF(OR(D32="D",D32="H"),"OK","invalide"),IF(D32="D","OK","invalide"))</f>
        <v>invalide</v>
      </c>
      <c r="G32" s="14" t="str">
        <f>IF(AND(C32&gt;=I29,C32&lt;=J29),"OK","invalide")</f>
        <v>invalide</v>
      </c>
    </row>
    <row r="33" spans="1:10" ht="18" customHeight="1" x14ac:dyDescent="0.2">
      <c r="A33" s="4" t="str">
        <f>IF(F29=3,"#3", "")</f>
        <v/>
      </c>
      <c r="B33" s="6"/>
      <c r="C33" s="6"/>
      <c r="D33" s="8"/>
      <c r="E33" s="6"/>
      <c r="F33" s="14" t="str">
        <f>IF(F29=2,"OK",IF(H29="H",IF(OR(D33="D",D33="H"),"OK","invalide"),IF(D33="D","OK","invalide")))</f>
        <v>OK</v>
      </c>
      <c r="G33" s="14" t="str">
        <f>IF(F29=2,"OK",IF(AND(C32&gt;=I29,C32&lt;=J29),"OK","invalide"))</f>
        <v>OK</v>
      </c>
    </row>
    <row r="34" spans="1:10" ht="18" customHeight="1" x14ac:dyDescent="0.2">
      <c r="F34" s="10"/>
      <c r="G34" s="10"/>
    </row>
    <row r="35" spans="1:10" ht="18" customHeight="1" x14ac:dyDescent="0.2">
      <c r="F35" s="10"/>
      <c r="G35" s="10"/>
    </row>
    <row r="36" spans="1:10" ht="18" customHeight="1" x14ac:dyDescent="0.2">
      <c r="A36" s="1" t="s">
        <v>0</v>
      </c>
      <c r="B36" s="5" t="s">
        <v>6</v>
      </c>
      <c r="C36" s="11"/>
      <c r="D36" s="11"/>
    </row>
    <row r="37" spans="1:10" ht="18" customHeight="1" x14ac:dyDescent="0.2">
      <c r="A37" s="2" t="s">
        <v>23</v>
      </c>
      <c r="B37" s="9" t="str">
        <f>CONCATENATE(G37,"/",F37)</f>
        <v>0/3</v>
      </c>
      <c r="C37" s="9"/>
      <c r="D37" s="9"/>
      <c r="E37" s="1"/>
      <c r="F37" s="10">
        <f>_xlfn.XLOOKUP(B36, Catégories!$A$2:$A$19,Catégories!$B$2:$B$19)</f>
        <v>3</v>
      </c>
      <c r="G37" s="10">
        <f>COUNTIF(B39:B41, "&lt;&gt;")</f>
        <v>0</v>
      </c>
      <c r="H37" s="12" t="str">
        <f>_xlfn.XLOOKUP(B36, Catégories!$A$2:$A$19,Catégories!$C$2:$C$19)</f>
        <v>H</v>
      </c>
      <c r="I37" s="13">
        <f>_xlfn.XLOOKUP(B36, Catégories!$A$2:$A$19,Catégories!$D$2:$D$19)</f>
        <v>1900</v>
      </c>
      <c r="J37" s="13">
        <f>_xlfn.XLOOKUP(B36, Catégories!$A$2:$A$19,Catégories!$E$2:$E$19)</f>
        <v>2009</v>
      </c>
    </row>
    <row r="38" spans="1:10" ht="18" customHeight="1" x14ac:dyDescent="0.2">
      <c r="A38" s="3"/>
      <c r="B38" s="4" t="s">
        <v>2</v>
      </c>
      <c r="C38" s="4" t="s">
        <v>26</v>
      </c>
      <c r="D38" s="4" t="s">
        <v>29</v>
      </c>
      <c r="E38" s="4" t="s">
        <v>3</v>
      </c>
      <c r="F38" s="14" t="s">
        <v>33</v>
      </c>
      <c r="G38" s="14" t="s">
        <v>34</v>
      </c>
    </row>
    <row r="39" spans="1:10" ht="18" customHeight="1" x14ac:dyDescent="0.2">
      <c r="A39" s="4" t="s">
        <v>4</v>
      </c>
      <c r="B39" s="8"/>
      <c r="C39" s="8"/>
      <c r="D39" s="8"/>
      <c r="E39" s="6"/>
      <c r="F39" s="14" t="str">
        <f>IF(H37="H",IF(OR(D39="D",D39="H"),"OK","invalide"),IF(D39="D","OK","invalide"))</f>
        <v>invalide</v>
      </c>
      <c r="G39" s="14" t="str">
        <f>IF(AND(C39&gt;=I37,C39&lt;=J37),"OK","invalide")</f>
        <v>invalide</v>
      </c>
    </row>
    <row r="40" spans="1:10" ht="18" customHeight="1" x14ac:dyDescent="0.2">
      <c r="A40" s="4" t="s">
        <v>5</v>
      </c>
      <c r="B40" s="8"/>
      <c r="C40" s="8"/>
      <c r="D40" s="8"/>
      <c r="E40" s="6"/>
      <c r="F40" s="14" t="str">
        <f>IF(H37="H",IF(OR(D40="D",D40="H"),"OK","invalide"),IF(D40="D","OK","invalide"))</f>
        <v>invalide</v>
      </c>
      <c r="G40" s="14" t="str">
        <f>IF(AND(C40&gt;=I37,C40&lt;=J37),"OK","invalide")</f>
        <v>invalide</v>
      </c>
    </row>
    <row r="41" spans="1:10" ht="18" customHeight="1" x14ac:dyDescent="0.2">
      <c r="A41" s="4" t="str">
        <f>IF(F37=3,"#3", "")</f>
        <v>#3</v>
      </c>
      <c r="B41" s="6"/>
      <c r="C41" s="6"/>
      <c r="D41" s="8"/>
      <c r="E41" s="6"/>
      <c r="F41" s="14" t="str">
        <f>IF(F37=2,"OK",IF(H37="H",IF(OR(D41="D",D41="H"),"OK","invalide"),IF(D41="D","OK","invalide")))</f>
        <v>invalide</v>
      </c>
      <c r="G41" s="14" t="str">
        <f>IF(F37=2,"OK",IF(AND(C40&gt;=I37,C40&lt;=J37),"OK","invalide"))</f>
        <v>invalide</v>
      </c>
    </row>
    <row r="42" spans="1:10" ht="18" customHeight="1" x14ac:dyDescent="0.2">
      <c r="F42" s="10"/>
      <c r="G42" s="10"/>
    </row>
    <row r="43" spans="1:10" ht="18" customHeight="1" x14ac:dyDescent="0.2">
      <c r="F43" s="10"/>
      <c r="G43" s="10"/>
    </row>
    <row r="44" spans="1:10" ht="18" customHeight="1" x14ac:dyDescent="0.2">
      <c r="A44" s="1" t="s">
        <v>0</v>
      </c>
      <c r="B44" s="5" t="s">
        <v>19</v>
      </c>
      <c r="C44" s="11"/>
      <c r="D44" s="11"/>
    </row>
    <row r="45" spans="1:10" ht="18" customHeight="1" x14ac:dyDescent="0.2">
      <c r="A45" s="2" t="s">
        <v>23</v>
      </c>
      <c r="B45" s="9" t="str">
        <f>CONCATENATE(G45,"/",F45)</f>
        <v>0/2</v>
      </c>
      <c r="C45" s="9"/>
      <c r="D45" s="9"/>
      <c r="E45" s="1"/>
      <c r="F45" s="10">
        <f>_xlfn.XLOOKUP(B44, Catégories!$A$2:$A$19,Catégories!$B$2:$B$19)</f>
        <v>2</v>
      </c>
      <c r="G45" s="10">
        <f>COUNTIF(B47:B49, "&lt;&gt;")</f>
        <v>0</v>
      </c>
      <c r="H45" s="12" t="str">
        <f>_xlfn.XLOOKUP(B44, Catégories!$A$2:$A$19,Catégories!$C$2:$C$19)</f>
        <v>D</v>
      </c>
      <c r="I45" s="13">
        <f>_xlfn.XLOOKUP(B44, Catégories!$A$2:$A$19,Catégories!$D$2:$D$19)</f>
        <v>1900</v>
      </c>
      <c r="J45" s="13">
        <f>_xlfn.XLOOKUP(B44, Catégories!$A$2:$A$19,Catégories!$E$2:$E$19)</f>
        <v>1966</v>
      </c>
    </row>
    <row r="46" spans="1:10" ht="18" customHeight="1" x14ac:dyDescent="0.2">
      <c r="A46" s="3"/>
      <c r="B46" s="4" t="s">
        <v>2</v>
      </c>
      <c r="C46" s="4" t="s">
        <v>26</v>
      </c>
      <c r="D46" s="4" t="s">
        <v>29</v>
      </c>
      <c r="E46" s="4" t="s">
        <v>3</v>
      </c>
      <c r="F46" s="14" t="s">
        <v>33</v>
      </c>
      <c r="G46" s="14" t="s">
        <v>34</v>
      </c>
    </row>
    <row r="47" spans="1:10" ht="18" customHeight="1" x14ac:dyDescent="0.2">
      <c r="A47" s="4" t="s">
        <v>4</v>
      </c>
      <c r="B47" s="8"/>
      <c r="C47" s="8"/>
      <c r="D47" s="8"/>
      <c r="E47" s="6"/>
      <c r="F47" s="14" t="str">
        <f>IF(H45="H",IF(OR(D47="D",D47="H"),"OK","invalide"),IF(D47="D","OK","invalide"))</f>
        <v>invalide</v>
      </c>
      <c r="G47" s="14" t="str">
        <f>IF(AND(C47&gt;=I45,C47&lt;=J45),"OK","invalide")</f>
        <v>invalide</v>
      </c>
    </row>
    <row r="48" spans="1:10" ht="18" customHeight="1" x14ac:dyDescent="0.2">
      <c r="A48" s="4" t="s">
        <v>5</v>
      </c>
      <c r="B48" s="8"/>
      <c r="C48" s="8"/>
      <c r="D48" s="8"/>
      <c r="E48" s="6"/>
      <c r="F48" s="14" t="str">
        <f>IF(H45="H",IF(OR(D48="D",D48="H"),"OK","invalide"),IF(D48="D","OK","invalide"))</f>
        <v>invalide</v>
      </c>
      <c r="G48" s="14" t="str">
        <f>IF(AND(C48&gt;=I45,C48&lt;=J45),"OK","invalide")</f>
        <v>invalide</v>
      </c>
    </row>
    <row r="49" spans="1:10" ht="18" customHeight="1" x14ac:dyDescent="0.2">
      <c r="A49" s="4" t="str">
        <f>IF(F45=3,"#3", "")</f>
        <v/>
      </c>
      <c r="B49" s="6"/>
      <c r="C49" s="6"/>
      <c r="D49" s="8"/>
      <c r="E49" s="6"/>
      <c r="F49" s="14" t="str">
        <f>IF(F45=2,"OK",IF(H45="H",IF(OR(D49="D",D49="H"),"OK","invalide"),IF(D49="D","OK","invalide")))</f>
        <v>OK</v>
      </c>
      <c r="G49" s="14" t="str">
        <f>IF(F45=2,"OK",IF(AND(C48&gt;=I45,C48&lt;=J45),"OK","invalide"))</f>
        <v>OK</v>
      </c>
    </row>
    <row r="50" spans="1:10" ht="18" customHeight="1" x14ac:dyDescent="0.2">
      <c r="F50" s="10"/>
      <c r="G50" s="10"/>
    </row>
    <row r="51" spans="1:10" ht="18" customHeight="1" x14ac:dyDescent="0.2">
      <c r="F51" s="10"/>
      <c r="G51" s="10"/>
    </row>
    <row r="52" spans="1:10" ht="18" customHeight="1" x14ac:dyDescent="0.2">
      <c r="A52" s="1" t="s">
        <v>0</v>
      </c>
      <c r="B52" s="5" t="s">
        <v>15</v>
      </c>
      <c r="C52" s="11"/>
      <c r="D52" s="11"/>
    </row>
    <row r="53" spans="1:10" ht="18" customHeight="1" x14ac:dyDescent="0.2">
      <c r="A53" s="2" t="s">
        <v>23</v>
      </c>
      <c r="B53" s="9" t="str">
        <f>CONCATENATE(G53,"/",F53)</f>
        <v>0/2</v>
      </c>
      <c r="C53" s="9"/>
      <c r="D53" s="9"/>
      <c r="E53" s="1"/>
      <c r="F53" s="10">
        <f>_xlfn.XLOOKUP(B52, Catégories!$A$2:$A$19,Catégories!$B$2:$B$19)</f>
        <v>2</v>
      </c>
      <c r="G53" s="10">
        <f>COUNTIF(B55:B57, "&lt;&gt;")</f>
        <v>0</v>
      </c>
      <c r="H53" s="12" t="str">
        <f>_xlfn.XLOOKUP(B52, Catégories!$A$2:$A$19,Catégories!$C$2:$C$19)</f>
        <v>D</v>
      </c>
      <c r="I53" s="13">
        <f>_xlfn.XLOOKUP(B52, Catégories!$A$2:$A$19,Catégories!$D$2:$D$19)</f>
        <v>2006</v>
      </c>
      <c r="J53" s="13">
        <f>_xlfn.XLOOKUP(B52, Catégories!$A$2:$A$19,Catégories!$E$2:$E$19)</f>
        <v>2013</v>
      </c>
    </row>
    <row r="54" spans="1:10" ht="18" customHeight="1" x14ac:dyDescent="0.2">
      <c r="A54" s="3"/>
      <c r="B54" s="4" t="s">
        <v>2</v>
      </c>
      <c r="C54" s="4" t="s">
        <v>26</v>
      </c>
      <c r="D54" s="4" t="s">
        <v>29</v>
      </c>
      <c r="E54" s="4" t="s">
        <v>3</v>
      </c>
      <c r="F54" s="14" t="s">
        <v>33</v>
      </c>
      <c r="G54" s="14" t="s">
        <v>34</v>
      </c>
    </row>
    <row r="55" spans="1:10" ht="18" customHeight="1" x14ac:dyDescent="0.2">
      <c r="A55" s="4" t="s">
        <v>4</v>
      </c>
      <c r="B55" s="8"/>
      <c r="C55" s="8"/>
      <c r="D55" s="8"/>
      <c r="E55" s="6"/>
      <c r="F55" s="14" t="str">
        <f>IF(H53="H",IF(OR(D55="D",D55="H"),"OK","invalide"),IF(D55="D","OK","invalide"))</f>
        <v>invalide</v>
      </c>
      <c r="G55" s="14" t="str">
        <f>IF(AND(C55&gt;=I53,C55&lt;=J53),"OK","invalide")</f>
        <v>invalide</v>
      </c>
    </row>
    <row r="56" spans="1:10" ht="18" customHeight="1" x14ac:dyDescent="0.2">
      <c r="A56" s="4" t="s">
        <v>5</v>
      </c>
      <c r="B56" s="8"/>
      <c r="C56" s="8"/>
      <c r="D56" s="8"/>
      <c r="E56" s="6"/>
      <c r="F56" s="14" t="str">
        <f>IF(H53="H",IF(OR(D56="D",D56="H"),"OK","invalide"),IF(D56="D","OK","invalide"))</f>
        <v>invalide</v>
      </c>
      <c r="G56" s="14" t="str">
        <f>IF(AND(C56&gt;=I53,C56&lt;=J53),"OK","invalide")</f>
        <v>invalide</v>
      </c>
    </row>
    <row r="57" spans="1:10" ht="18" customHeight="1" x14ac:dyDescent="0.2">
      <c r="A57" s="4" t="str">
        <f>IF(F53=3,"#3", "")</f>
        <v/>
      </c>
      <c r="B57" s="6"/>
      <c r="C57" s="6"/>
      <c r="D57" s="8"/>
      <c r="E57" s="6"/>
      <c r="F57" s="14" t="str">
        <f>IF(F53=2,"OK",IF(H53="H",IF(OR(D57="D",D57="H"),"OK","invalide"),IF(D57="D","OK","invalide")))</f>
        <v>OK</v>
      </c>
      <c r="G57" s="14" t="str">
        <f>IF(F53=2,"OK",IF(AND(C56&gt;=I53,C56&lt;=J53),"OK","invalide"))</f>
        <v>OK</v>
      </c>
    </row>
    <row r="58" spans="1:10" ht="18" customHeight="1" x14ac:dyDescent="0.2">
      <c r="F58" s="10"/>
      <c r="G58" s="10"/>
    </row>
    <row r="59" spans="1:10" ht="18" customHeight="1" x14ac:dyDescent="0.2">
      <c r="F59" s="10"/>
      <c r="G59" s="10"/>
    </row>
    <row r="60" spans="1:10" ht="18" customHeight="1" x14ac:dyDescent="0.2">
      <c r="A60" s="1" t="s">
        <v>0</v>
      </c>
      <c r="B60" s="5" t="s">
        <v>6</v>
      </c>
      <c r="C60" s="11"/>
      <c r="D60" s="11"/>
    </row>
    <row r="61" spans="1:10" ht="18" customHeight="1" x14ac:dyDescent="0.2">
      <c r="A61" s="2" t="s">
        <v>23</v>
      </c>
      <c r="B61" s="9" t="str">
        <f>CONCATENATE(G61,"/",F61)</f>
        <v>0/3</v>
      </c>
      <c r="C61" s="9"/>
      <c r="D61" s="9"/>
      <c r="E61" s="1"/>
      <c r="F61" s="10">
        <f>_xlfn.XLOOKUP(B60, Catégories!$A$2:$A$19,Catégories!$B$2:$B$19)</f>
        <v>3</v>
      </c>
      <c r="G61" s="10">
        <f>COUNTIF(B63:B65, "&lt;&gt;")</f>
        <v>0</v>
      </c>
      <c r="H61" s="12" t="str">
        <f>_xlfn.XLOOKUP(B60, Catégories!$A$2:$A$19,Catégories!$C$2:$C$19)</f>
        <v>H</v>
      </c>
      <c r="I61" s="13">
        <f>_xlfn.XLOOKUP(B60, Catégories!$A$2:$A$19,Catégories!$D$2:$D$19)</f>
        <v>1900</v>
      </c>
      <c r="J61" s="13">
        <f>_xlfn.XLOOKUP(B60, Catégories!$A$2:$A$19,Catégories!$E$2:$E$19)</f>
        <v>2009</v>
      </c>
    </row>
    <row r="62" spans="1:10" ht="18" customHeight="1" x14ac:dyDescent="0.2">
      <c r="A62" s="3"/>
      <c r="B62" s="4" t="s">
        <v>2</v>
      </c>
      <c r="C62" s="4" t="s">
        <v>26</v>
      </c>
      <c r="D62" s="4" t="s">
        <v>29</v>
      </c>
      <c r="E62" s="4" t="s">
        <v>3</v>
      </c>
      <c r="F62" s="14" t="s">
        <v>33</v>
      </c>
      <c r="G62" s="14" t="s">
        <v>34</v>
      </c>
    </row>
    <row r="63" spans="1:10" ht="18" customHeight="1" x14ac:dyDescent="0.2">
      <c r="A63" s="4" t="s">
        <v>4</v>
      </c>
      <c r="B63" s="8"/>
      <c r="C63" s="8"/>
      <c r="D63" s="8"/>
      <c r="E63" s="6"/>
      <c r="F63" s="14" t="str">
        <f>IF(H61="H",IF(OR(D63="D",D63="H"),"OK","invalide"),IF(D63="D","OK","invalide"))</f>
        <v>invalide</v>
      </c>
      <c r="G63" s="14" t="str">
        <f>IF(AND(C63&gt;=I61,C63&lt;=J61),"OK","invalide")</f>
        <v>invalide</v>
      </c>
    </row>
    <row r="64" spans="1:10" ht="18" customHeight="1" x14ac:dyDescent="0.2">
      <c r="A64" s="4" t="s">
        <v>5</v>
      </c>
      <c r="B64" s="8"/>
      <c r="C64" s="8"/>
      <c r="D64" s="8"/>
      <c r="E64" s="6"/>
      <c r="F64" s="14" t="str">
        <f>IF(H61="H",IF(OR(D64="D",D64="H"),"OK","invalide"),IF(D64="D","OK","invalide"))</f>
        <v>invalide</v>
      </c>
      <c r="G64" s="14" t="str">
        <f>IF(AND(C64&gt;=I61,C64&lt;=J61),"OK","invalide")</f>
        <v>invalide</v>
      </c>
    </row>
    <row r="65" spans="1:10" ht="18" customHeight="1" x14ac:dyDescent="0.2">
      <c r="A65" s="4" t="str">
        <f>IF(F61=3,"#3", "")</f>
        <v>#3</v>
      </c>
      <c r="B65" s="6"/>
      <c r="C65" s="6"/>
      <c r="D65" s="8"/>
      <c r="E65" s="6"/>
      <c r="F65" s="14" t="str">
        <f>IF(F61=2,"OK",IF(H61="H",IF(OR(D65="D",D65="H"),"OK","invalide"),IF(D65="D","OK","invalide")))</f>
        <v>invalide</v>
      </c>
      <c r="G65" s="14" t="str">
        <f>IF(F61=2,"OK",IF(AND(C64&gt;=I61,C64&lt;=J61),"OK","invalide"))</f>
        <v>invalide</v>
      </c>
    </row>
    <row r="66" spans="1:10" ht="18" customHeight="1" x14ac:dyDescent="0.2">
      <c r="F66" s="10"/>
      <c r="G66" s="10"/>
    </row>
    <row r="67" spans="1:10" ht="18" customHeight="1" x14ac:dyDescent="0.2">
      <c r="F67" s="10"/>
      <c r="G67" s="10"/>
    </row>
    <row r="68" spans="1:10" ht="18" customHeight="1" x14ac:dyDescent="0.2">
      <c r="A68" s="1" t="s">
        <v>0</v>
      </c>
      <c r="B68" s="5" t="s">
        <v>19</v>
      </c>
      <c r="C68" s="11"/>
      <c r="D68" s="11"/>
    </row>
    <row r="69" spans="1:10" ht="18" customHeight="1" x14ac:dyDescent="0.2">
      <c r="A69" s="2" t="s">
        <v>23</v>
      </c>
      <c r="B69" s="9" t="str">
        <f>CONCATENATE(G69,"/",F69)</f>
        <v>0/2</v>
      </c>
      <c r="C69" s="9"/>
      <c r="D69" s="9"/>
      <c r="E69" s="1"/>
      <c r="F69" s="10">
        <f>_xlfn.XLOOKUP(B68, Catégories!$A$2:$A$19,Catégories!$B$2:$B$19)</f>
        <v>2</v>
      </c>
      <c r="G69" s="10">
        <f>COUNTIF(B71:B73, "&lt;&gt;")</f>
        <v>0</v>
      </c>
      <c r="H69" s="12" t="str">
        <f>_xlfn.XLOOKUP(B68, Catégories!$A$2:$A$19,Catégories!$C$2:$C$19)</f>
        <v>D</v>
      </c>
      <c r="I69" s="13">
        <f>_xlfn.XLOOKUP(B68, Catégories!$A$2:$A$19,Catégories!$D$2:$D$19)</f>
        <v>1900</v>
      </c>
      <c r="J69" s="13">
        <f>_xlfn.XLOOKUP(B68, Catégories!$A$2:$A$19,Catégories!$E$2:$E$19)</f>
        <v>1966</v>
      </c>
    </row>
    <row r="70" spans="1:10" ht="18" customHeight="1" x14ac:dyDescent="0.2">
      <c r="A70" s="3"/>
      <c r="B70" s="4" t="s">
        <v>2</v>
      </c>
      <c r="C70" s="4" t="s">
        <v>26</v>
      </c>
      <c r="D70" s="4" t="s">
        <v>29</v>
      </c>
      <c r="E70" s="4" t="s">
        <v>3</v>
      </c>
      <c r="F70" s="14" t="s">
        <v>33</v>
      </c>
      <c r="G70" s="14" t="s">
        <v>34</v>
      </c>
    </row>
    <row r="71" spans="1:10" ht="18" customHeight="1" x14ac:dyDescent="0.2">
      <c r="A71" s="4" t="s">
        <v>4</v>
      </c>
      <c r="B71" s="8"/>
      <c r="C71" s="8"/>
      <c r="D71" s="8"/>
      <c r="E71" s="6"/>
      <c r="F71" s="14" t="str">
        <f>IF(H69="H",IF(OR(D71="D",D71="H"),"OK","invalide"),IF(D71="D","OK","invalide"))</f>
        <v>invalide</v>
      </c>
      <c r="G71" s="14" t="str">
        <f>IF(AND(C71&gt;=I69,C71&lt;=J69),"OK","invalide")</f>
        <v>invalide</v>
      </c>
    </row>
    <row r="72" spans="1:10" ht="18" customHeight="1" x14ac:dyDescent="0.2">
      <c r="A72" s="4" t="s">
        <v>5</v>
      </c>
      <c r="B72" s="8"/>
      <c r="C72" s="8"/>
      <c r="D72" s="8"/>
      <c r="E72" s="6"/>
      <c r="F72" s="14" t="str">
        <f>IF(H69="H",IF(OR(D72="D",D72="H"),"OK","invalide"),IF(D72="D","OK","invalide"))</f>
        <v>invalide</v>
      </c>
      <c r="G72" s="14" t="str">
        <f>IF(AND(C72&gt;=I69,C72&lt;=J69),"OK","invalide")</f>
        <v>invalide</v>
      </c>
    </row>
    <row r="73" spans="1:10" ht="18" customHeight="1" x14ac:dyDescent="0.2">
      <c r="A73" s="4" t="str">
        <f>IF(F69=3,"#3", "")</f>
        <v/>
      </c>
      <c r="B73" s="6"/>
      <c r="C73" s="6"/>
      <c r="D73" s="8"/>
      <c r="E73" s="6"/>
      <c r="F73" s="14" t="str">
        <f>IF(F69=2,"OK",IF(H69="H",IF(OR(D73="D",D73="H"),"OK","invalide"),IF(D73="D","OK","invalide")))</f>
        <v>OK</v>
      </c>
      <c r="G73" s="14" t="str">
        <f>IF(F69=2,"OK",IF(AND(C72&gt;=I69,C72&lt;=J69),"OK","invalide"))</f>
        <v>OK</v>
      </c>
    </row>
    <row r="74" spans="1:10" ht="18" customHeight="1" x14ac:dyDescent="0.2">
      <c r="F74" s="10"/>
      <c r="G74" s="10"/>
    </row>
    <row r="75" spans="1:10" ht="18" customHeight="1" x14ac:dyDescent="0.2">
      <c r="F75" s="10"/>
      <c r="G75" s="10"/>
    </row>
    <row r="76" spans="1:10" ht="18" customHeight="1" x14ac:dyDescent="0.2">
      <c r="A76" s="1" t="s">
        <v>0</v>
      </c>
      <c r="B76" s="5" t="s">
        <v>15</v>
      </c>
      <c r="C76" s="11"/>
      <c r="D76" s="11"/>
    </row>
    <row r="77" spans="1:10" ht="18" customHeight="1" x14ac:dyDescent="0.2">
      <c r="A77" s="2" t="s">
        <v>23</v>
      </c>
      <c r="B77" s="9" t="str">
        <f>CONCATENATE(G77,"/",F77)</f>
        <v>0/2</v>
      </c>
      <c r="C77" s="9"/>
      <c r="D77" s="9"/>
      <c r="E77" s="1"/>
      <c r="F77" s="10">
        <f>_xlfn.XLOOKUP(B76, Catégories!$A$2:$A$19,Catégories!$B$2:$B$19)</f>
        <v>2</v>
      </c>
      <c r="G77" s="10">
        <f>COUNTIF(B79:B81, "&lt;&gt;")</f>
        <v>0</v>
      </c>
      <c r="H77" s="12" t="str">
        <f>_xlfn.XLOOKUP(B76, Catégories!$A$2:$A$19,Catégories!$C$2:$C$19)</f>
        <v>D</v>
      </c>
      <c r="I77" s="13">
        <f>_xlfn.XLOOKUP(B76, Catégories!$A$2:$A$19,Catégories!$D$2:$D$19)</f>
        <v>2006</v>
      </c>
      <c r="J77" s="13">
        <f>_xlfn.XLOOKUP(B76, Catégories!$A$2:$A$19,Catégories!$E$2:$E$19)</f>
        <v>2013</v>
      </c>
    </row>
    <row r="78" spans="1:10" ht="18" customHeight="1" x14ac:dyDescent="0.2">
      <c r="A78" s="3"/>
      <c r="B78" s="4" t="s">
        <v>2</v>
      </c>
      <c r="C78" s="4" t="s">
        <v>26</v>
      </c>
      <c r="D78" s="4" t="s">
        <v>29</v>
      </c>
      <c r="E78" s="4" t="s">
        <v>3</v>
      </c>
      <c r="F78" s="14" t="s">
        <v>33</v>
      </c>
      <c r="G78" s="14" t="s">
        <v>34</v>
      </c>
    </row>
    <row r="79" spans="1:10" ht="18" customHeight="1" x14ac:dyDescent="0.2">
      <c r="A79" s="4" t="s">
        <v>4</v>
      </c>
      <c r="B79" s="8"/>
      <c r="C79" s="8"/>
      <c r="D79" s="8"/>
      <c r="E79" s="6"/>
      <c r="F79" s="14" t="str">
        <f>IF(H77="H",IF(OR(D79="D",D79="H"),"OK","invalide"),IF(D79="D","OK","invalide"))</f>
        <v>invalide</v>
      </c>
      <c r="G79" s="14" t="str">
        <f>IF(AND(C79&gt;=I77,C79&lt;=J77),"OK","invalide")</f>
        <v>invalide</v>
      </c>
    </row>
    <row r="80" spans="1:10" ht="18" customHeight="1" x14ac:dyDescent="0.2">
      <c r="A80" s="4" t="s">
        <v>5</v>
      </c>
      <c r="B80" s="8"/>
      <c r="C80" s="8"/>
      <c r="D80" s="8"/>
      <c r="E80" s="6"/>
      <c r="F80" s="14" t="str">
        <f>IF(H77="H",IF(OR(D80="D",D80="H"),"OK","invalide"),IF(D80="D","OK","invalide"))</f>
        <v>invalide</v>
      </c>
      <c r="G80" s="14" t="str">
        <f>IF(AND(C80&gt;=I77,C80&lt;=J77),"OK","invalide")</f>
        <v>invalide</v>
      </c>
    </row>
    <row r="81" spans="1:10" ht="18" customHeight="1" x14ac:dyDescent="0.2">
      <c r="A81" s="4" t="str">
        <f>IF(F77=3,"#3", "")</f>
        <v/>
      </c>
      <c r="B81" s="6"/>
      <c r="C81" s="6"/>
      <c r="D81" s="8"/>
      <c r="E81" s="6"/>
      <c r="F81" s="14" t="str">
        <f>IF(F77=2,"OK",IF(H77="H",IF(OR(D81="D",D81="H"),"OK","invalide"),IF(D81="D","OK","invalide")))</f>
        <v>OK</v>
      </c>
      <c r="G81" s="14" t="str">
        <f>IF(F77=2,"OK",IF(AND(C80&gt;=I77,C80&lt;=J77),"OK","invalide"))</f>
        <v>OK</v>
      </c>
    </row>
    <row r="82" spans="1:10" ht="18" customHeight="1" x14ac:dyDescent="0.2">
      <c r="F82" s="10"/>
      <c r="G82" s="10"/>
    </row>
    <row r="83" spans="1:10" ht="18" customHeight="1" x14ac:dyDescent="0.2">
      <c r="F83" s="10"/>
      <c r="G83" s="10"/>
    </row>
    <row r="84" spans="1:10" ht="18" customHeight="1" x14ac:dyDescent="0.2">
      <c r="A84" s="1" t="s">
        <v>0</v>
      </c>
      <c r="B84" s="5" t="s">
        <v>6</v>
      </c>
      <c r="C84" s="11"/>
      <c r="D84" s="11"/>
    </row>
    <row r="85" spans="1:10" ht="18" customHeight="1" x14ac:dyDescent="0.2">
      <c r="A85" s="2" t="s">
        <v>23</v>
      </c>
      <c r="B85" s="9" t="str">
        <f>CONCATENATE(G85,"/",F85)</f>
        <v>0/3</v>
      </c>
      <c r="C85" s="9"/>
      <c r="D85" s="9"/>
      <c r="E85" s="1"/>
      <c r="F85" s="10">
        <f>_xlfn.XLOOKUP(B84, Catégories!$A$2:$A$19,Catégories!$B$2:$B$19)</f>
        <v>3</v>
      </c>
      <c r="G85" s="10">
        <f>COUNTIF(B87:B89, "&lt;&gt;")</f>
        <v>0</v>
      </c>
      <c r="H85" s="12" t="str">
        <f>_xlfn.XLOOKUP(B84, Catégories!$A$2:$A$19,Catégories!$C$2:$C$19)</f>
        <v>H</v>
      </c>
      <c r="I85" s="13">
        <f>_xlfn.XLOOKUP(B84, Catégories!$A$2:$A$19,Catégories!$D$2:$D$19)</f>
        <v>1900</v>
      </c>
      <c r="J85" s="13">
        <f>_xlfn.XLOOKUP(B84, Catégories!$A$2:$A$19,Catégories!$E$2:$E$19)</f>
        <v>2009</v>
      </c>
    </row>
    <row r="86" spans="1:10" ht="18" customHeight="1" x14ac:dyDescent="0.2">
      <c r="A86" s="3"/>
      <c r="B86" s="4" t="s">
        <v>2</v>
      </c>
      <c r="C86" s="4" t="s">
        <v>26</v>
      </c>
      <c r="D86" s="4" t="s">
        <v>29</v>
      </c>
      <c r="E86" s="4" t="s">
        <v>3</v>
      </c>
      <c r="F86" s="14" t="s">
        <v>33</v>
      </c>
      <c r="G86" s="14" t="s">
        <v>34</v>
      </c>
    </row>
    <row r="87" spans="1:10" ht="18" customHeight="1" x14ac:dyDescent="0.2">
      <c r="A87" s="4" t="s">
        <v>4</v>
      </c>
      <c r="B87" s="8"/>
      <c r="C87" s="8"/>
      <c r="D87" s="8"/>
      <c r="E87" s="6"/>
      <c r="F87" s="14" t="str">
        <f>IF(H85="H",IF(OR(D87="D",D87="H"),"OK","invalide"),IF(D87="D","OK","invalide"))</f>
        <v>invalide</v>
      </c>
      <c r="G87" s="14" t="str">
        <f>IF(AND(C87&gt;=I85,C87&lt;=J85),"OK","invalide")</f>
        <v>invalide</v>
      </c>
    </row>
    <row r="88" spans="1:10" ht="18" customHeight="1" x14ac:dyDescent="0.2">
      <c r="A88" s="4" t="s">
        <v>5</v>
      </c>
      <c r="B88" s="8"/>
      <c r="C88" s="8"/>
      <c r="D88" s="8"/>
      <c r="E88" s="6"/>
      <c r="F88" s="14" t="str">
        <f>IF(H85="H",IF(OR(D88="D",D88="H"),"OK","invalide"),IF(D88="D","OK","invalide"))</f>
        <v>invalide</v>
      </c>
      <c r="G88" s="14" t="str">
        <f>IF(AND(C88&gt;=I85,C88&lt;=J85),"OK","invalide")</f>
        <v>invalide</v>
      </c>
    </row>
    <row r="89" spans="1:10" ht="18" customHeight="1" x14ac:dyDescent="0.2">
      <c r="A89" s="4" t="str">
        <f>IF(F85=3,"#3", "")</f>
        <v>#3</v>
      </c>
      <c r="B89" s="6"/>
      <c r="C89" s="6"/>
      <c r="D89" s="8"/>
      <c r="E89" s="6"/>
      <c r="F89" s="14" t="str">
        <f>IF(F85=2,"OK",IF(H85="H",IF(OR(D89="D",D89="H"),"OK","invalide"),IF(D89="D","OK","invalide")))</f>
        <v>invalide</v>
      </c>
      <c r="G89" s="14" t="str">
        <f>IF(F85=2,"OK",IF(AND(C88&gt;=I85,C88&lt;=J85),"OK","invalide"))</f>
        <v>invalide</v>
      </c>
    </row>
    <row r="90" spans="1:10" ht="18" customHeight="1" x14ac:dyDescent="0.2">
      <c r="F90" s="10"/>
      <c r="G90" s="10"/>
    </row>
    <row r="91" spans="1:10" ht="18" customHeight="1" x14ac:dyDescent="0.2">
      <c r="F91" s="10"/>
      <c r="G91" s="10"/>
    </row>
    <row r="92" spans="1:10" ht="18" customHeight="1" x14ac:dyDescent="0.2">
      <c r="A92" s="1" t="s">
        <v>0</v>
      </c>
      <c r="B92" s="5" t="s">
        <v>19</v>
      </c>
      <c r="C92" s="11"/>
      <c r="D92" s="11"/>
    </row>
    <row r="93" spans="1:10" ht="18" customHeight="1" x14ac:dyDescent="0.2">
      <c r="A93" s="2" t="s">
        <v>23</v>
      </c>
      <c r="B93" s="9" t="str">
        <f>CONCATENATE(G93,"/",F93)</f>
        <v>0/2</v>
      </c>
      <c r="C93" s="9"/>
      <c r="D93" s="9"/>
      <c r="E93" s="1"/>
      <c r="F93" s="10">
        <f>_xlfn.XLOOKUP(B92, Catégories!$A$2:$A$19,Catégories!$B$2:$B$19)</f>
        <v>2</v>
      </c>
      <c r="G93" s="10">
        <f>COUNTIF(B95:B97, "&lt;&gt;")</f>
        <v>0</v>
      </c>
      <c r="H93" s="12" t="str">
        <f>_xlfn.XLOOKUP(B92, Catégories!$A$2:$A$19,Catégories!$C$2:$C$19)</f>
        <v>D</v>
      </c>
      <c r="I93" s="13">
        <f>_xlfn.XLOOKUP(B92, Catégories!$A$2:$A$19,Catégories!$D$2:$D$19)</f>
        <v>1900</v>
      </c>
      <c r="J93" s="13">
        <f>_xlfn.XLOOKUP(B92, Catégories!$A$2:$A$19,Catégories!$E$2:$E$19)</f>
        <v>1966</v>
      </c>
    </row>
    <row r="94" spans="1:10" ht="18" customHeight="1" x14ac:dyDescent="0.2">
      <c r="A94" s="3"/>
      <c r="B94" s="4" t="s">
        <v>2</v>
      </c>
      <c r="C94" s="4" t="s">
        <v>26</v>
      </c>
      <c r="D94" s="4" t="s">
        <v>29</v>
      </c>
      <c r="E94" s="4" t="s">
        <v>3</v>
      </c>
      <c r="F94" s="14" t="s">
        <v>33</v>
      </c>
      <c r="G94" s="14" t="s">
        <v>34</v>
      </c>
    </row>
    <row r="95" spans="1:10" ht="18" customHeight="1" x14ac:dyDescent="0.2">
      <c r="A95" s="4" t="s">
        <v>4</v>
      </c>
      <c r="B95" s="8"/>
      <c r="C95" s="8"/>
      <c r="D95" s="8"/>
      <c r="E95" s="6"/>
      <c r="F95" s="14" t="str">
        <f>IF(H93="H",IF(OR(D95="D",D95="H"),"OK","invalide"),IF(D95="D","OK","invalide"))</f>
        <v>invalide</v>
      </c>
      <c r="G95" s="14" t="str">
        <f>IF(AND(C95&gt;=I93,C95&lt;=J93),"OK","invalide")</f>
        <v>invalide</v>
      </c>
    </row>
    <row r="96" spans="1:10" ht="18" customHeight="1" x14ac:dyDescent="0.2">
      <c r="A96" s="4" t="s">
        <v>5</v>
      </c>
      <c r="B96" s="8"/>
      <c r="C96" s="8"/>
      <c r="D96" s="8"/>
      <c r="E96" s="6"/>
      <c r="F96" s="14" t="str">
        <f>IF(H93="H",IF(OR(D96="D",D96="H"),"OK","invalide"),IF(D96="D","OK","invalide"))</f>
        <v>invalide</v>
      </c>
      <c r="G96" s="14" t="str">
        <f>IF(AND(C96&gt;=I93,C96&lt;=J93),"OK","invalide")</f>
        <v>invalide</v>
      </c>
    </row>
    <row r="97" spans="1:10" ht="18" customHeight="1" x14ac:dyDescent="0.2">
      <c r="A97" s="4" t="str">
        <f>IF(F93=3,"#3", "")</f>
        <v/>
      </c>
      <c r="B97" s="6"/>
      <c r="C97" s="6"/>
      <c r="D97" s="8"/>
      <c r="E97" s="6"/>
      <c r="F97" s="14" t="str">
        <f>IF(F93=2,"OK",IF(H93="H",IF(OR(D97="D",D97="H"),"OK","invalide"),IF(D97="D","OK","invalide")))</f>
        <v>OK</v>
      </c>
      <c r="G97" s="14" t="str">
        <f>IF(F93=2,"OK",IF(AND(C96&gt;=I93,C96&lt;=J93),"OK","invalide"))</f>
        <v>OK</v>
      </c>
    </row>
    <row r="98" spans="1:10" ht="18" customHeight="1" x14ac:dyDescent="0.2">
      <c r="F98" s="10"/>
      <c r="G98" s="10"/>
    </row>
    <row r="99" spans="1:10" ht="18" customHeight="1" x14ac:dyDescent="0.2">
      <c r="F99" s="10"/>
      <c r="G99" s="10"/>
    </row>
    <row r="100" spans="1:10" ht="18" customHeight="1" x14ac:dyDescent="0.2">
      <c r="A100" s="1" t="s">
        <v>0</v>
      </c>
      <c r="B100" s="5" t="s">
        <v>15</v>
      </c>
      <c r="C100" s="11"/>
      <c r="D100" s="11"/>
    </row>
    <row r="101" spans="1:10" ht="18" customHeight="1" x14ac:dyDescent="0.2">
      <c r="A101" s="2" t="s">
        <v>23</v>
      </c>
      <c r="B101" s="9" t="str">
        <f>CONCATENATE(G101,"/",F101)</f>
        <v>0/2</v>
      </c>
      <c r="C101" s="9"/>
      <c r="D101" s="9"/>
      <c r="E101" s="1"/>
      <c r="F101" s="10">
        <f>_xlfn.XLOOKUP(B100, Catégories!$A$2:$A$19,Catégories!$B$2:$B$19)</f>
        <v>2</v>
      </c>
      <c r="G101" s="10">
        <f>COUNTIF(B103:B105, "&lt;&gt;")</f>
        <v>0</v>
      </c>
      <c r="H101" s="12" t="str">
        <f>_xlfn.XLOOKUP(B100, Catégories!$A$2:$A$19,Catégories!$C$2:$C$19)</f>
        <v>D</v>
      </c>
      <c r="I101" s="13">
        <f>_xlfn.XLOOKUP(B100, Catégories!$A$2:$A$19,Catégories!$D$2:$D$19)</f>
        <v>2006</v>
      </c>
      <c r="J101" s="13">
        <f>_xlfn.XLOOKUP(B100, Catégories!$A$2:$A$19,Catégories!$E$2:$E$19)</f>
        <v>2013</v>
      </c>
    </row>
    <row r="102" spans="1:10" ht="18" customHeight="1" x14ac:dyDescent="0.2">
      <c r="A102" s="3"/>
      <c r="B102" s="4" t="s">
        <v>2</v>
      </c>
      <c r="C102" s="4" t="s">
        <v>26</v>
      </c>
      <c r="D102" s="4" t="s">
        <v>29</v>
      </c>
      <c r="E102" s="4" t="s">
        <v>3</v>
      </c>
      <c r="F102" s="14" t="s">
        <v>33</v>
      </c>
      <c r="G102" s="14" t="s">
        <v>34</v>
      </c>
    </row>
    <row r="103" spans="1:10" ht="18" customHeight="1" x14ac:dyDescent="0.2">
      <c r="A103" s="4" t="s">
        <v>4</v>
      </c>
      <c r="B103" s="8"/>
      <c r="C103" s="8"/>
      <c r="D103" s="8"/>
      <c r="E103" s="6"/>
      <c r="F103" s="14" t="str">
        <f>IF(H101="H",IF(OR(D103="D",D103="H"),"OK","invalide"),IF(D103="D","OK","invalide"))</f>
        <v>invalide</v>
      </c>
      <c r="G103" s="14" t="str">
        <f>IF(AND(C103&gt;=I101,C103&lt;=J101),"OK","invalide")</f>
        <v>invalide</v>
      </c>
    </row>
    <row r="104" spans="1:10" ht="18" customHeight="1" x14ac:dyDescent="0.2">
      <c r="A104" s="4" t="s">
        <v>5</v>
      </c>
      <c r="B104" s="8"/>
      <c r="C104" s="8"/>
      <c r="D104" s="8"/>
      <c r="E104" s="6"/>
      <c r="F104" s="14" t="str">
        <f>IF(H101="H",IF(OR(D104="D",D104="H"),"OK","invalide"),IF(D104="D","OK","invalide"))</f>
        <v>invalide</v>
      </c>
      <c r="G104" s="14" t="str">
        <f>IF(AND(C104&gt;=I101,C104&lt;=J101),"OK","invalide")</f>
        <v>invalide</v>
      </c>
    </row>
    <row r="105" spans="1:10" ht="18" customHeight="1" x14ac:dyDescent="0.2">
      <c r="A105" s="4" t="str">
        <f>IF(F101=3,"#3", "")</f>
        <v/>
      </c>
      <c r="B105" s="6"/>
      <c r="C105" s="6"/>
      <c r="D105" s="8"/>
      <c r="E105" s="6"/>
      <c r="F105" s="14" t="str">
        <f>IF(F101=2,"OK",IF(H101="H",IF(OR(D105="D",D105="H"),"OK","invalide"),IF(D105="D","OK","invalide")))</f>
        <v>OK</v>
      </c>
      <c r="G105" s="14" t="str">
        <f>IF(F101=2,"OK",IF(AND(C104&gt;=I101,C104&lt;=J101),"OK","invalide"))</f>
        <v>OK</v>
      </c>
    </row>
    <row r="106" spans="1:10" ht="18" customHeight="1" x14ac:dyDescent="0.2">
      <c r="F106" s="10"/>
      <c r="G106" s="10"/>
    </row>
    <row r="107" spans="1:10" ht="18" customHeight="1" x14ac:dyDescent="0.2">
      <c r="F107" s="10"/>
      <c r="G107" s="10"/>
    </row>
    <row r="108" spans="1:10" ht="18" customHeight="1" x14ac:dyDescent="0.2">
      <c r="A108" s="1" t="s">
        <v>0</v>
      </c>
      <c r="B108" s="5" t="s">
        <v>6</v>
      </c>
      <c r="C108" s="11"/>
      <c r="D108" s="11"/>
    </row>
    <row r="109" spans="1:10" ht="18" customHeight="1" x14ac:dyDescent="0.2">
      <c r="A109" s="2" t="s">
        <v>23</v>
      </c>
      <c r="B109" s="9" t="str">
        <f>CONCATENATE(G109,"/",F109)</f>
        <v>0/3</v>
      </c>
      <c r="C109" s="9"/>
      <c r="D109" s="9"/>
      <c r="E109" s="1"/>
      <c r="F109" s="10">
        <f>_xlfn.XLOOKUP(B108, Catégories!$A$2:$A$19,Catégories!$B$2:$B$19)</f>
        <v>3</v>
      </c>
      <c r="G109" s="10">
        <f>COUNTIF(B111:B113, "&lt;&gt;")</f>
        <v>0</v>
      </c>
      <c r="H109" s="12" t="str">
        <f>_xlfn.XLOOKUP(B108, Catégories!$A$2:$A$19,Catégories!$C$2:$C$19)</f>
        <v>H</v>
      </c>
      <c r="I109" s="13">
        <f>_xlfn.XLOOKUP(B108, Catégories!$A$2:$A$19,Catégories!$D$2:$D$19)</f>
        <v>1900</v>
      </c>
      <c r="J109" s="13">
        <f>_xlfn.XLOOKUP(B108, Catégories!$A$2:$A$19,Catégories!$E$2:$E$19)</f>
        <v>2009</v>
      </c>
    </row>
    <row r="110" spans="1:10" ht="18" customHeight="1" x14ac:dyDescent="0.2">
      <c r="A110" s="3"/>
      <c r="B110" s="4" t="s">
        <v>2</v>
      </c>
      <c r="C110" s="4" t="s">
        <v>26</v>
      </c>
      <c r="D110" s="4" t="s">
        <v>29</v>
      </c>
      <c r="E110" s="4" t="s">
        <v>3</v>
      </c>
      <c r="F110" s="14" t="s">
        <v>33</v>
      </c>
      <c r="G110" s="14" t="s">
        <v>34</v>
      </c>
    </row>
    <row r="111" spans="1:10" ht="18" customHeight="1" x14ac:dyDescent="0.2">
      <c r="A111" s="4" t="s">
        <v>4</v>
      </c>
      <c r="B111" s="8"/>
      <c r="C111" s="8"/>
      <c r="D111" s="8"/>
      <c r="E111" s="6"/>
      <c r="F111" s="14" t="str">
        <f>IF(H109="H",IF(OR(D111="D",D111="H"),"OK","invalide"),IF(D111="D","OK","invalide"))</f>
        <v>invalide</v>
      </c>
      <c r="G111" s="14" t="str">
        <f>IF(AND(C111&gt;=I109,C111&lt;=J109),"OK","invalide")</f>
        <v>invalide</v>
      </c>
    </row>
    <row r="112" spans="1:10" ht="18" customHeight="1" x14ac:dyDescent="0.2">
      <c r="A112" s="4" t="s">
        <v>5</v>
      </c>
      <c r="B112" s="8"/>
      <c r="C112" s="8"/>
      <c r="D112" s="8"/>
      <c r="E112" s="6"/>
      <c r="F112" s="14" t="str">
        <f>IF(H109="H",IF(OR(D112="D",D112="H"),"OK","invalide"),IF(D112="D","OK","invalide"))</f>
        <v>invalide</v>
      </c>
      <c r="G112" s="14" t="str">
        <f>IF(AND(C112&gt;=I109,C112&lt;=J109),"OK","invalide")</f>
        <v>invalide</v>
      </c>
    </row>
    <row r="113" spans="1:10" ht="18" customHeight="1" x14ac:dyDescent="0.2">
      <c r="A113" s="4" t="str">
        <f>IF(F109=3,"#3", "")</f>
        <v>#3</v>
      </c>
      <c r="B113" s="6"/>
      <c r="C113" s="6"/>
      <c r="D113" s="8"/>
      <c r="E113" s="6"/>
      <c r="F113" s="14" t="str">
        <f>IF(F109=2,"OK",IF(H109="H",IF(OR(D113="D",D113="H"),"OK","invalide"),IF(D113="D","OK","invalide")))</f>
        <v>invalide</v>
      </c>
      <c r="G113" s="14" t="str">
        <f>IF(F109=2,"OK",IF(AND(C112&gt;=I109,C112&lt;=J109),"OK","invalide"))</f>
        <v>invalide</v>
      </c>
    </row>
    <row r="114" spans="1:10" ht="18" customHeight="1" x14ac:dyDescent="0.2">
      <c r="F114" s="10"/>
      <c r="G114" s="10"/>
    </row>
    <row r="115" spans="1:10" ht="18" customHeight="1" x14ac:dyDescent="0.2">
      <c r="F115" s="10"/>
      <c r="G115" s="10"/>
    </row>
    <row r="116" spans="1:10" ht="18" customHeight="1" x14ac:dyDescent="0.2">
      <c r="A116" s="1" t="s">
        <v>0</v>
      </c>
      <c r="B116" s="5" t="s">
        <v>19</v>
      </c>
      <c r="C116" s="11"/>
      <c r="D116" s="11"/>
    </row>
    <row r="117" spans="1:10" ht="18" customHeight="1" x14ac:dyDescent="0.2">
      <c r="A117" s="2" t="s">
        <v>23</v>
      </c>
      <c r="B117" s="9" t="str">
        <f>CONCATENATE(G117,"/",F117)</f>
        <v>0/2</v>
      </c>
      <c r="C117" s="9"/>
      <c r="D117" s="9"/>
      <c r="E117" s="1"/>
      <c r="F117" s="10">
        <f>_xlfn.XLOOKUP(B116, Catégories!$A$2:$A$19,Catégories!$B$2:$B$19)</f>
        <v>2</v>
      </c>
      <c r="G117" s="10">
        <f>COUNTIF(B119:B121, "&lt;&gt;")</f>
        <v>0</v>
      </c>
      <c r="H117" s="12" t="str">
        <f>_xlfn.XLOOKUP(B116, Catégories!$A$2:$A$19,Catégories!$C$2:$C$19)</f>
        <v>D</v>
      </c>
      <c r="I117" s="13">
        <f>_xlfn.XLOOKUP(B116, Catégories!$A$2:$A$19,Catégories!$D$2:$D$19)</f>
        <v>1900</v>
      </c>
      <c r="J117" s="13">
        <f>_xlfn.XLOOKUP(B116, Catégories!$A$2:$A$19,Catégories!$E$2:$E$19)</f>
        <v>1966</v>
      </c>
    </row>
    <row r="118" spans="1:10" ht="18" customHeight="1" x14ac:dyDescent="0.2">
      <c r="A118" s="3"/>
      <c r="B118" s="4" t="s">
        <v>2</v>
      </c>
      <c r="C118" s="4" t="s">
        <v>26</v>
      </c>
      <c r="D118" s="4" t="s">
        <v>29</v>
      </c>
      <c r="E118" s="4" t="s">
        <v>3</v>
      </c>
      <c r="F118" s="14" t="s">
        <v>33</v>
      </c>
      <c r="G118" s="14" t="s">
        <v>34</v>
      </c>
    </row>
    <row r="119" spans="1:10" ht="18" customHeight="1" x14ac:dyDescent="0.2">
      <c r="A119" s="4" t="s">
        <v>4</v>
      </c>
      <c r="B119" s="8"/>
      <c r="C119" s="8"/>
      <c r="D119" s="8"/>
      <c r="E119" s="6"/>
      <c r="F119" s="14" t="str">
        <f>IF(H117="H",IF(OR(D119="D",D119="H"),"OK","invalide"),IF(D119="D","OK","invalide"))</f>
        <v>invalide</v>
      </c>
      <c r="G119" s="14" t="str">
        <f>IF(AND(C119&gt;=I117,C119&lt;=J117),"OK","invalide")</f>
        <v>invalide</v>
      </c>
    </row>
    <row r="120" spans="1:10" ht="18" customHeight="1" x14ac:dyDescent="0.2">
      <c r="A120" s="4" t="s">
        <v>5</v>
      </c>
      <c r="B120" s="8"/>
      <c r="C120" s="8"/>
      <c r="D120" s="8"/>
      <c r="E120" s="6"/>
      <c r="F120" s="14" t="str">
        <f>IF(H117="H",IF(OR(D120="D",D120="H"),"OK","invalide"),IF(D120="D","OK","invalide"))</f>
        <v>invalide</v>
      </c>
      <c r="G120" s="14" t="str">
        <f>IF(AND(C120&gt;=I117,C120&lt;=J117),"OK","invalide")</f>
        <v>invalide</v>
      </c>
    </row>
    <row r="121" spans="1:10" ht="18" customHeight="1" x14ac:dyDescent="0.2">
      <c r="A121" s="4" t="str">
        <f>IF(F117=3,"#3", "")</f>
        <v/>
      </c>
      <c r="B121" s="6"/>
      <c r="C121" s="6"/>
      <c r="D121" s="8"/>
      <c r="E121" s="6"/>
      <c r="F121" s="14" t="str">
        <f>IF(F117=2,"OK",IF(H117="H",IF(OR(D121="D",D121="H"),"OK","invalide"),IF(D121="D","OK","invalide")))</f>
        <v>OK</v>
      </c>
      <c r="G121" s="14" t="str">
        <f>IF(F117=2,"OK",IF(AND(C120&gt;=I117,C120&lt;=J117),"OK","invalide"))</f>
        <v>OK</v>
      </c>
    </row>
    <row r="122" spans="1:10" ht="18" customHeight="1" x14ac:dyDescent="0.2">
      <c r="F122" s="10"/>
      <c r="G122" s="10"/>
    </row>
    <row r="123" spans="1:10" ht="18" customHeight="1" x14ac:dyDescent="0.2">
      <c r="F123" s="10"/>
      <c r="G123" s="10"/>
    </row>
    <row r="124" spans="1:10" ht="18" customHeight="1" x14ac:dyDescent="0.2">
      <c r="A124" s="1" t="s">
        <v>0</v>
      </c>
      <c r="B124" s="5" t="s">
        <v>15</v>
      </c>
      <c r="C124" s="11"/>
      <c r="D124" s="11"/>
    </row>
    <row r="125" spans="1:10" ht="18" customHeight="1" x14ac:dyDescent="0.2">
      <c r="A125" s="2" t="s">
        <v>23</v>
      </c>
      <c r="B125" s="9" t="str">
        <f>CONCATENATE(G125,"/",F125)</f>
        <v>0/2</v>
      </c>
      <c r="C125" s="9"/>
      <c r="D125" s="9"/>
      <c r="E125" s="1"/>
      <c r="F125" s="10">
        <f>_xlfn.XLOOKUP(B124, Catégories!$A$2:$A$19,Catégories!$B$2:$B$19)</f>
        <v>2</v>
      </c>
      <c r="G125" s="10">
        <f>COUNTIF(B127:B129, "&lt;&gt;")</f>
        <v>0</v>
      </c>
      <c r="H125" s="12" t="str">
        <f>_xlfn.XLOOKUP(B124, Catégories!$A$2:$A$19,Catégories!$C$2:$C$19)</f>
        <v>D</v>
      </c>
      <c r="I125" s="13">
        <f>_xlfn.XLOOKUP(B124, Catégories!$A$2:$A$19,Catégories!$D$2:$D$19)</f>
        <v>2006</v>
      </c>
      <c r="J125" s="13">
        <f>_xlfn.XLOOKUP(B124, Catégories!$A$2:$A$19,Catégories!$E$2:$E$19)</f>
        <v>2013</v>
      </c>
    </row>
    <row r="126" spans="1:10" ht="18" customHeight="1" x14ac:dyDescent="0.2">
      <c r="A126" s="3"/>
      <c r="B126" s="4" t="s">
        <v>2</v>
      </c>
      <c r="C126" s="4" t="s">
        <v>26</v>
      </c>
      <c r="D126" s="4" t="s">
        <v>29</v>
      </c>
      <c r="E126" s="4" t="s">
        <v>3</v>
      </c>
      <c r="F126" s="14" t="s">
        <v>33</v>
      </c>
      <c r="G126" s="14" t="s">
        <v>34</v>
      </c>
    </row>
    <row r="127" spans="1:10" ht="18" customHeight="1" x14ac:dyDescent="0.2">
      <c r="A127" s="4" t="s">
        <v>4</v>
      </c>
      <c r="B127" s="8"/>
      <c r="C127" s="8"/>
      <c r="D127" s="8"/>
      <c r="E127" s="6"/>
      <c r="F127" s="14" t="str">
        <f>IF(H125="H",IF(OR(D127="D",D127="H"),"OK","invalide"),IF(D127="D","OK","invalide"))</f>
        <v>invalide</v>
      </c>
      <c r="G127" s="14" t="str">
        <f>IF(AND(C127&gt;=I125,C127&lt;=J125),"OK","invalide")</f>
        <v>invalide</v>
      </c>
    </row>
    <row r="128" spans="1:10" ht="18" customHeight="1" x14ac:dyDescent="0.2">
      <c r="A128" s="4" t="s">
        <v>5</v>
      </c>
      <c r="B128" s="8"/>
      <c r="C128" s="8"/>
      <c r="D128" s="8"/>
      <c r="E128" s="6"/>
      <c r="F128" s="14" t="str">
        <f>IF(H125="H",IF(OR(D128="D",D128="H"),"OK","invalide"),IF(D128="D","OK","invalide"))</f>
        <v>invalide</v>
      </c>
      <c r="G128" s="14" t="str">
        <f>IF(AND(C128&gt;=I125,C128&lt;=J125),"OK","invalide")</f>
        <v>invalide</v>
      </c>
    </row>
    <row r="129" spans="1:10" ht="18" customHeight="1" x14ac:dyDescent="0.2">
      <c r="A129" s="4" t="str">
        <f>IF(F125=3,"#3", "")</f>
        <v/>
      </c>
      <c r="B129" s="6"/>
      <c r="C129" s="6"/>
      <c r="D129" s="8"/>
      <c r="E129" s="6"/>
      <c r="F129" s="14" t="str">
        <f>IF(F125=2,"OK",IF(H125="H",IF(OR(D129="D",D129="H"),"OK","invalide"),IF(D129="D","OK","invalide")))</f>
        <v>OK</v>
      </c>
      <c r="G129" s="14" t="str">
        <f>IF(F125=2,"OK",IF(AND(C128&gt;=I125,C128&lt;=J125),"OK","invalide"))</f>
        <v>OK</v>
      </c>
    </row>
    <row r="130" spans="1:10" ht="18" customHeight="1" x14ac:dyDescent="0.2">
      <c r="F130" s="10"/>
      <c r="G130" s="10"/>
    </row>
    <row r="131" spans="1:10" ht="18" customHeight="1" x14ac:dyDescent="0.2">
      <c r="F131" s="10"/>
      <c r="G131" s="10"/>
    </row>
    <row r="132" spans="1:10" ht="18" customHeight="1" x14ac:dyDescent="0.2">
      <c r="A132" s="1" t="s">
        <v>0</v>
      </c>
      <c r="B132" s="5" t="s">
        <v>6</v>
      </c>
      <c r="C132" s="11"/>
      <c r="D132" s="11"/>
    </row>
    <row r="133" spans="1:10" ht="18" customHeight="1" x14ac:dyDescent="0.2">
      <c r="A133" s="2" t="s">
        <v>23</v>
      </c>
      <c r="B133" s="9" t="str">
        <f>CONCATENATE(G133,"/",F133)</f>
        <v>0/3</v>
      </c>
      <c r="C133" s="9"/>
      <c r="D133" s="9"/>
      <c r="E133" s="1"/>
      <c r="F133" s="10">
        <f>_xlfn.XLOOKUP(B132, Catégories!$A$2:$A$19,Catégories!$B$2:$B$19)</f>
        <v>3</v>
      </c>
      <c r="G133" s="10">
        <f>COUNTIF(B135:B137, "&lt;&gt;")</f>
        <v>0</v>
      </c>
      <c r="H133" s="12" t="str">
        <f>_xlfn.XLOOKUP(B132, Catégories!$A$2:$A$19,Catégories!$C$2:$C$19)</f>
        <v>H</v>
      </c>
      <c r="I133" s="13">
        <f>_xlfn.XLOOKUP(B132, Catégories!$A$2:$A$19,Catégories!$D$2:$D$19)</f>
        <v>1900</v>
      </c>
      <c r="J133" s="13">
        <f>_xlfn.XLOOKUP(B132, Catégories!$A$2:$A$19,Catégories!$E$2:$E$19)</f>
        <v>2009</v>
      </c>
    </row>
    <row r="134" spans="1:10" ht="18" customHeight="1" x14ac:dyDescent="0.2">
      <c r="A134" s="3"/>
      <c r="B134" s="4" t="s">
        <v>2</v>
      </c>
      <c r="C134" s="4" t="s">
        <v>26</v>
      </c>
      <c r="D134" s="4" t="s">
        <v>29</v>
      </c>
      <c r="E134" s="4" t="s">
        <v>3</v>
      </c>
      <c r="F134" s="14" t="s">
        <v>33</v>
      </c>
      <c r="G134" s="14" t="s">
        <v>34</v>
      </c>
    </row>
    <row r="135" spans="1:10" ht="18" customHeight="1" x14ac:dyDescent="0.2">
      <c r="A135" s="4" t="s">
        <v>4</v>
      </c>
      <c r="B135" s="8"/>
      <c r="C135" s="8"/>
      <c r="D135" s="8"/>
      <c r="E135" s="6"/>
      <c r="F135" s="14" t="str">
        <f>IF(H133="H",IF(OR(D135="D",D135="H"),"OK","invalide"),IF(D135="D","OK","invalide"))</f>
        <v>invalide</v>
      </c>
      <c r="G135" s="14" t="str">
        <f>IF(AND(C135&gt;=I133,C135&lt;=J133),"OK","invalide")</f>
        <v>invalide</v>
      </c>
    </row>
    <row r="136" spans="1:10" ht="18" customHeight="1" x14ac:dyDescent="0.2">
      <c r="A136" s="4" t="s">
        <v>5</v>
      </c>
      <c r="B136" s="8"/>
      <c r="C136" s="8"/>
      <c r="D136" s="8"/>
      <c r="E136" s="6"/>
      <c r="F136" s="14" t="str">
        <f>IF(H133="H",IF(OR(D136="D",D136="H"),"OK","invalide"),IF(D136="D","OK","invalide"))</f>
        <v>invalide</v>
      </c>
      <c r="G136" s="14" t="str">
        <f>IF(AND(C136&gt;=I133,C136&lt;=J133),"OK","invalide")</f>
        <v>invalide</v>
      </c>
    </row>
    <row r="137" spans="1:10" ht="18" customHeight="1" x14ac:dyDescent="0.2">
      <c r="A137" s="4" t="str">
        <f>IF(F133=3,"#3", "")</f>
        <v>#3</v>
      </c>
      <c r="B137" s="6"/>
      <c r="C137" s="6"/>
      <c r="D137" s="8"/>
      <c r="E137" s="6"/>
      <c r="F137" s="14" t="str">
        <f>IF(F133=2,"OK",IF(H133="H",IF(OR(D137="D",D137="H"),"OK","invalide"),IF(D137="D","OK","invalide")))</f>
        <v>invalide</v>
      </c>
      <c r="G137" s="14" t="str">
        <f>IF(F133=2,"OK",IF(AND(C136&gt;=I133,C136&lt;=J133),"OK","invalide"))</f>
        <v>invalide</v>
      </c>
    </row>
    <row r="138" spans="1:10" ht="18" customHeight="1" x14ac:dyDescent="0.2">
      <c r="F138" s="10"/>
      <c r="G138" s="10"/>
    </row>
    <row r="139" spans="1:10" ht="18" customHeight="1" x14ac:dyDescent="0.2">
      <c r="F139" s="10"/>
      <c r="G139" s="10"/>
    </row>
    <row r="140" spans="1:10" ht="18" customHeight="1" x14ac:dyDescent="0.2">
      <c r="A140" s="1" t="s">
        <v>0</v>
      </c>
      <c r="B140" s="5" t="s">
        <v>19</v>
      </c>
      <c r="C140" s="11"/>
      <c r="D140" s="11"/>
    </row>
    <row r="141" spans="1:10" ht="18" customHeight="1" x14ac:dyDescent="0.2">
      <c r="A141" s="2" t="s">
        <v>23</v>
      </c>
      <c r="B141" s="9" t="str">
        <f>CONCATENATE(G141,"/",F141)</f>
        <v>0/2</v>
      </c>
      <c r="C141" s="9"/>
      <c r="D141" s="9"/>
      <c r="E141" s="1"/>
      <c r="F141" s="10">
        <f>_xlfn.XLOOKUP(B140, Catégories!$A$2:$A$19,Catégories!$B$2:$B$19)</f>
        <v>2</v>
      </c>
      <c r="G141" s="10">
        <f>COUNTIF(B143:B145, "&lt;&gt;")</f>
        <v>0</v>
      </c>
      <c r="H141" s="12" t="str">
        <f>_xlfn.XLOOKUP(B140, Catégories!$A$2:$A$19,Catégories!$C$2:$C$19)</f>
        <v>D</v>
      </c>
      <c r="I141" s="13">
        <f>_xlfn.XLOOKUP(B140, Catégories!$A$2:$A$19,Catégories!$D$2:$D$19)</f>
        <v>1900</v>
      </c>
      <c r="J141" s="13">
        <f>_xlfn.XLOOKUP(B140, Catégories!$A$2:$A$19,Catégories!$E$2:$E$19)</f>
        <v>1966</v>
      </c>
    </row>
    <row r="142" spans="1:10" ht="18" customHeight="1" x14ac:dyDescent="0.2">
      <c r="A142" s="3"/>
      <c r="B142" s="4" t="s">
        <v>2</v>
      </c>
      <c r="C142" s="4" t="s">
        <v>26</v>
      </c>
      <c r="D142" s="4" t="s">
        <v>29</v>
      </c>
      <c r="E142" s="4" t="s">
        <v>3</v>
      </c>
      <c r="F142" s="14" t="s">
        <v>33</v>
      </c>
      <c r="G142" s="14" t="s">
        <v>34</v>
      </c>
    </row>
    <row r="143" spans="1:10" ht="18" customHeight="1" x14ac:dyDescent="0.2">
      <c r="A143" s="4" t="s">
        <v>4</v>
      </c>
      <c r="B143" s="8"/>
      <c r="C143" s="8"/>
      <c r="D143" s="8"/>
      <c r="E143" s="6"/>
      <c r="F143" s="14" t="str">
        <f>IF(H141="H",IF(OR(D143="D",D143="H"),"OK","invalide"),IF(D143="D","OK","invalide"))</f>
        <v>invalide</v>
      </c>
      <c r="G143" s="14" t="str">
        <f>IF(AND(C143&gt;=I141,C143&lt;=J141),"OK","invalide")</f>
        <v>invalide</v>
      </c>
    </row>
    <row r="144" spans="1:10" ht="18" customHeight="1" x14ac:dyDescent="0.2">
      <c r="A144" s="4" t="s">
        <v>5</v>
      </c>
      <c r="B144" s="8"/>
      <c r="C144" s="8"/>
      <c r="D144" s="8"/>
      <c r="E144" s="6"/>
      <c r="F144" s="14" t="str">
        <f>IF(H141="H",IF(OR(D144="D",D144="H"),"OK","invalide"),IF(D144="D","OK","invalide"))</f>
        <v>invalide</v>
      </c>
      <c r="G144" s="14" t="str">
        <f>IF(AND(C144&gt;=I141,C144&lt;=J141),"OK","invalide")</f>
        <v>invalide</v>
      </c>
    </row>
    <row r="145" spans="1:10" ht="18" customHeight="1" x14ac:dyDescent="0.2">
      <c r="A145" s="4" t="str">
        <f>IF(F141=3,"#3", "")</f>
        <v/>
      </c>
      <c r="B145" s="6"/>
      <c r="C145" s="6"/>
      <c r="D145" s="8"/>
      <c r="E145" s="6"/>
      <c r="F145" s="14" t="str">
        <f>IF(F141=2,"OK",IF(H141="H",IF(OR(D145="D",D145="H"),"OK","invalide"),IF(D145="D","OK","invalide")))</f>
        <v>OK</v>
      </c>
      <c r="G145" s="14" t="str">
        <f>IF(F141=2,"OK",IF(AND(C144&gt;=I141,C144&lt;=J141),"OK","invalide"))</f>
        <v>OK</v>
      </c>
    </row>
    <row r="146" spans="1:10" ht="18" customHeight="1" x14ac:dyDescent="0.2">
      <c r="F146" s="10"/>
      <c r="G146" s="10"/>
    </row>
    <row r="147" spans="1:10" ht="18" customHeight="1" x14ac:dyDescent="0.2">
      <c r="F147" s="10"/>
      <c r="G147" s="10"/>
    </row>
    <row r="148" spans="1:10" ht="18" customHeight="1" x14ac:dyDescent="0.2">
      <c r="A148" s="1" t="s">
        <v>0</v>
      </c>
      <c r="B148" s="5" t="s">
        <v>15</v>
      </c>
      <c r="C148" s="11"/>
      <c r="D148" s="11"/>
    </row>
    <row r="149" spans="1:10" ht="18" customHeight="1" x14ac:dyDescent="0.2">
      <c r="A149" s="2" t="s">
        <v>23</v>
      </c>
      <c r="B149" s="9" t="str">
        <f>CONCATENATE(G149,"/",F149)</f>
        <v>0/2</v>
      </c>
      <c r="C149" s="9"/>
      <c r="D149" s="9"/>
      <c r="E149" s="1"/>
      <c r="F149" s="10">
        <f>_xlfn.XLOOKUP(B148, Catégories!$A$2:$A$19,Catégories!$B$2:$B$19)</f>
        <v>2</v>
      </c>
      <c r="G149" s="10">
        <f>COUNTIF(B151:B153, "&lt;&gt;")</f>
        <v>0</v>
      </c>
      <c r="H149" s="12" t="str">
        <f>_xlfn.XLOOKUP(B148, Catégories!$A$2:$A$19,Catégories!$C$2:$C$19)</f>
        <v>D</v>
      </c>
      <c r="I149" s="13">
        <f>_xlfn.XLOOKUP(B148, Catégories!$A$2:$A$19,Catégories!$D$2:$D$19)</f>
        <v>2006</v>
      </c>
      <c r="J149" s="13">
        <f>_xlfn.XLOOKUP(B148, Catégories!$A$2:$A$19,Catégories!$E$2:$E$19)</f>
        <v>2013</v>
      </c>
    </row>
    <row r="150" spans="1:10" ht="18" customHeight="1" x14ac:dyDescent="0.2">
      <c r="A150" s="3"/>
      <c r="B150" s="4" t="s">
        <v>2</v>
      </c>
      <c r="C150" s="4" t="s">
        <v>26</v>
      </c>
      <c r="D150" s="4" t="s">
        <v>29</v>
      </c>
      <c r="E150" s="4" t="s">
        <v>3</v>
      </c>
      <c r="F150" s="14" t="s">
        <v>33</v>
      </c>
      <c r="G150" s="14" t="s">
        <v>34</v>
      </c>
    </row>
    <row r="151" spans="1:10" ht="18" customHeight="1" x14ac:dyDescent="0.2">
      <c r="A151" s="4" t="s">
        <v>4</v>
      </c>
      <c r="B151" s="8"/>
      <c r="C151" s="8"/>
      <c r="D151" s="8"/>
      <c r="E151" s="6"/>
      <c r="F151" s="14" t="str">
        <f>IF(H149="H",IF(OR(D151="D",D151="H"),"OK","invalide"),IF(D151="D","OK","invalide"))</f>
        <v>invalide</v>
      </c>
      <c r="G151" s="14" t="str">
        <f>IF(AND(C151&gt;=I149,C151&lt;=J149),"OK","invalide")</f>
        <v>invalide</v>
      </c>
    </row>
    <row r="152" spans="1:10" ht="18" customHeight="1" x14ac:dyDescent="0.2">
      <c r="A152" s="4" t="s">
        <v>5</v>
      </c>
      <c r="B152" s="8"/>
      <c r="C152" s="8"/>
      <c r="D152" s="8"/>
      <c r="E152" s="6"/>
      <c r="F152" s="14" t="str">
        <f>IF(H149="H",IF(OR(D152="D",D152="H"),"OK","invalide"),IF(D152="D","OK","invalide"))</f>
        <v>invalide</v>
      </c>
      <c r="G152" s="14" t="str">
        <f>IF(AND(C152&gt;=I149,C152&lt;=J149),"OK","invalide")</f>
        <v>invalide</v>
      </c>
    </row>
    <row r="153" spans="1:10" ht="18" customHeight="1" x14ac:dyDescent="0.2">
      <c r="A153" s="4" t="str">
        <f>IF(F149=3,"#3", "")</f>
        <v/>
      </c>
      <c r="B153" s="6"/>
      <c r="C153" s="6"/>
      <c r="D153" s="8"/>
      <c r="E153" s="6"/>
      <c r="F153" s="14" t="str">
        <f>IF(F149=2,"OK",IF(H149="H",IF(OR(D153="D",D153="H"),"OK","invalide"),IF(D153="D","OK","invalide")))</f>
        <v>OK</v>
      </c>
      <c r="G153" s="14" t="str">
        <f>IF(F149=2,"OK",IF(AND(C152&gt;=I149,C152&lt;=J149),"OK","invalide"))</f>
        <v>OK</v>
      </c>
    </row>
    <row r="154" spans="1:10" ht="18" customHeight="1" x14ac:dyDescent="0.2">
      <c r="F154" s="10"/>
      <c r="G154" s="10"/>
    </row>
    <row r="155" spans="1:10" ht="18" customHeight="1" x14ac:dyDescent="0.2">
      <c r="F155" s="10"/>
      <c r="G155" s="10"/>
    </row>
    <row r="156" spans="1:10" ht="18" customHeight="1" x14ac:dyDescent="0.2">
      <c r="A156" s="1" t="s">
        <v>0</v>
      </c>
      <c r="B156" s="5" t="s">
        <v>6</v>
      </c>
      <c r="C156" s="11"/>
      <c r="D156" s="11"/>
    </row>
    <row r="157" spans="1:10" ht="18" customHeight="1" x14ac:dyDescent="0.2">
      <c r="A157" s="2" t="s">
        <v>23</v>
      </c>
      <c r="B157" s="9" t="str">
        <f>CONCATENATE(G157,"/",F157)</f>
        <v>0/3</v>
      </c>
      <c r="C157" s="9"/>
      <c r="D157" s="9"/>
      <c r="E157" s="1"/>
      <c r="F157" s="10">
        <f>_xlfn.XLOOKUP(B156, Catégories!$A$2:$A$19,Catégories!$B$2:$B$19)</f>
        <v>3</v>
      </c>
      <c r="G157" s="10">
        <f>COUNTIF(B159:B161, "&lt;&gt;")</f>
        <v>0</v>
      </c>
      <c r="H157" s="12" t="str">
        <f>_xlfn.XLOOKUP(B156, Catégories!$A$2:$A$19,Catégories!$C$2:$C$19)</f>
        <v>H</v>
      </c>
      <c r="I157" s="13">
        <f>_xlfn.XLOOKUP(B156, Catégories!$A$2:$A$19,Catégories!$D$2:$D$19)</f>
        <v>1900</v>
      </c>
      <c r="J157" s="13">
        <f>_xlfn.XLOOKUP(B156, Catégories!$A$2:$A$19,Catégories!$E$2:$E$19)</f>
        <v>2009</v>
      </c>
    </row>
    <row r="158" spans="1:10" ht="18" customHeight="1" x14ac:dyDescent="0.2">
      <c r="A158" s="3"/>
      <c r="B158" s="4" t="s">
        <v>2</v>
      </c>
      <c r="C158" s="4" t="s">
        <v>26</v>
      </c>
      <c r="D158" s="4" t="s">
        <v>29</v>
      </c>
      <c r="E158" s="4" t="s">
        <v>3</v>
      </c>
      <c r="F158" s="14" t="s">
        <v>33</v>
      </c>
      <c r="G158" s="14" t="s">
        <v>34</v>
      </c>
    </row>
    <row r="159" spans="1:10" ht="18" customHeight="1" x14ac:dyDescent="0.2">
      <c r="A159" s="4" t="s">
        <v>4</v>
      </c>
      <c r="B159" s="8"/>
      <c r="C159" s="8"/>
      <c r="D159" s="8"/>
      <c r="E159" s="6"/>
      <c r="F159" s="14" t="str">
        <f>IF(H157="H",IF(OR(D159="D",D159="H"),"OK","invalide"),IF(D159="D","OK","invalide"))</f>
        <v>invalide</v>
      </c>
      <c r="G159" s="14" t="str">
        <f>IF(AND(C159&gt;=I157,C159&lt;=J157),"OK","invalide")</f>
        <v>invalide</v>
      </c>
    </row>
    <row r="160" spans="1:10" ht="18" customHeight="1" x14ac:dyDescent="0.2">
      <c r="A160" s="4" t="s">
        <v>5</v>
      </c>
      <c r="B160" s="8"/>
      <c r="C160" s="8"/>
      <c r="D160" s="8"/>
      <c r="E160" s="6"/>
      <c r="F160" s="14" t="str">
        <f>IF(H157="H",IF(OR(D160="D",D160="H"),"OK","invalide"),IF(D160="D","OK","invalide"))</f>
        <v>invalide</v>
      </c>
      <c r="G160" s="14" t="str">
        <f>IF(AND(C160&gt;=I157,C160&lt;=J157),"OK","invalide")</f>
        <v>invalide</v>
      </c>
    </row>
    <row r="161" spans="1:10" ht="18" customHeight="1" x14ac:dyDescent="0.2">
      <c r="A161" s="4" t="str">
        <f>IF(F157=3,"#3", "")</f>
        <v>#3</v>
      </c>
      <c r="B161" s="6"/>
      <c r="C161" s="6"/>
      <c r="D161" s="8"/>
      <c r="E161" s="6"/>
      <c r="F161" s="14" t="str">
        <f>IF(F157=2,"OK",IF(H157="H",IF(OR(D161="D",D161="H"),"OK","invalide"),IF(D161="D","OK","invalide")))</f>
        <v>invalide</v>
      </c>
      <c r="G161" s="14" t="str">
        <f>IF(F157=2,"OK",IF(AND(C160&gt;=I157,C160&lt;=J157),"OK","invalide"))</f>
        <v>invalide</v>
      </c>
    </row>
    <row r="162" spans="1:10" ht="18" customHeight="1" x14ac:dyDescent="0.2">
      <c r="F162" s="10"/>
      <c r="G162" s="10"/>
    </row>
    <row r="163" spans="1:10" ht="18" customHeight="1" x14ac:dyDescent="0.2">
      <c r="F163" s="10"/>
      <c r="G163" s="10"/>
    </row>
    <row r="164" spans="1:10" ht="18" customHeight="1" x14ac:dyDescent="0.2">
      <c r="A164" s="1" t="s">
        <v>0</v>
      </c>
      <c r="B164" s="5" t="s">
        <v>19</v>
      </c>
      <c r="C164" s="11"/>
      <c r="D164" s="11"/>
    </row>
    <row r="165" spans="1:10" ht="18" customHeight="1" x14ac:dyDescent="0.2">
      <c r="A165" s="2" t="s">
        <v>23</v>
      </c>
      <c r="B165" s="9" t="str">
        <f>CONCATENATE(G165,"/",F165)</f>
        <v>0/2</v>
      </c>
      <c r="C165" s="9"/>
      <c r="D165" s="9"/>
      <c r="E165" s="1"/>
      <c r="F165" s="10">
        <f>_xlfn.XLOOKUP(B164, Catégories!$A$2:$A$19,Catégories!$B$2:$B$19)</f>
        <v>2</v>
      </c>
      <c r="G165" s="10">
        <f>COUNTIF(B167:B169, "&lt;&gt;")</f>
        <v>0</v>
      </c>
      <c r="H165" s="12" t="str">
        <f>_xlfn.XLOOKUP(B164, Catégories!$A$2:$A$19,Catégories!$C$2:$C$19)</f>
        <v>D</v>
      </c>
      <c r="I165" s="13">
        <f>_xlfn.XLOOKUP(B164, Catégories!$A$2:$A$19,Catégories!$D$2:$D$19)</f>
        <v>1900</v>
      </c>
      <c r="J165" s="13">
        <f>_xlfn.XLOOKUP(B164, Catégories!$A$2:$A$19,Catégories!$E$2:$E$19)</f>
        <v>1966</v>
      </c>
    </row>
    <row r="166" spans="1:10" ht="18" customHeight="1" x14ac:dyDescent="0.2">
      <c r="A166" s="3"/>
      <c r="B166" s="4" t="s">
        <v>2</v>
      </c>
      <c r="C166" s="4" t="s">
        <v>26</v>
      </c>
      <c r="D166" s="4" t="s">
        <v>29</v>
      </c>
      <c r="E166" s="4" t="s">
        <v>3</v>
      </c>
      <c r="F166" s="14" t="s">
        <v>33</v>
      </c>
      <c r="G166" s="14" t="s">
        <v>34</v>
      </c>
    </row>
    <row r="167" spans="1:10" ht="18" customHeight="1" x14ac:dyDescent="0.2">
      <c r="A167" s="4" t="s">
        <v>4</v>
      </c>
      <c r="B167" s="8"/>
      <c r="C167" s="8"/>
      <c r="D167" s="8"/>
      <c r="E167" s="6"/>
      <c r="F167" s="14" t="str">
        <f>IF(H165="H",IF(OR(D167="D",D167="H"),"OK","invalide"),IF(D167="D","OK","invalide"))</f>
        <v>invalide</v>
      </c>
      <c r="G167" s="14" t="str">
        <f>IF(AND(C167&gt;=I165,C167&lt;=J165),"OK","invalide")</f>
        <v>invalide</v>
      </c>
    </row>
    <row r="168" spans="1:10" ht="18" customHeight="1" x14ac:dyDescent="0.2">
      <c r="A168" s="4" t="s">
        <v>5</v>
      </c>
      <c r="B168" s="8"/>
      <c r="C168" s="8"/>
      <c r="D168" s="8"/>
      <c r="E168" s="6"/>
      <c r="F168" s="14" t="str">
        <f>IF(H165="H",IF(OR(D168="D",D168="H"),"OK","invalide"),IF(D168="D","OK","invalide"))</f>
        <v>invalide</v>
      </c>
      <c r="G168" s="14" t="str">
        <f>IF(AND(C168&gt;=I165,C168&lt;=J165),"OK","invalide")</f>
        <v>invalide</v>
      </c>
    </row>
    <row r="169" spans="1:10" ht="18" customHeight="1" x14ac:dyDescent="0.2">
      <c r="A169" s="4" t="str">
        <f>IF(F165=3,"#3", "")</f>
        <v/>
      </c>
      <c r="B169" s="6"/>
      <c r="C169" s="6"/>
      <c r="D169" s="8"/>
      <c r="E169" s="6"/>
      <c r="F169" s="14" t="str">
        <f>IF(F165=2,"OK",IF(H165="H",IF(OR(D169="D",D169="H"),"OK","invalide"),IF(D169="D","OK","invalide")))</f>
        <v>OK</v>
      </c>
      <c r="G169" s="14" t="str">
        <f>IF(F165=2,"OK",IF(AND(C168&gt;=I165,C168&lt;=J165),"OK","invalide"))</f>
        <v>OK</v>
      </c>
    </row>
    <row r="170" spans="1:10" ht="18" customHeight="1" x14ac:dyDescent="0.2">
      <c r="F170" s="10"/>
      <c r="G170" s="10"/>
    </row>
    <row r="171" spans="1:10" ht="18" customHeight="1" x14ac:dyDescent="0.2">
      <c r="F171" s="10"/>
      <c r="G171" s="10"/>
    </row>
    <row r="172" spans="1:10" ht="18" customHeight="1" x14ac:dyDescent="0.2">
      <c r="A172" s="1" t="s">
        <v>0</v>
      </c>
      <c r="B172" s="5" t="s">
        <v>15</v>
      </c>
      <c r="C172" s="11"/>
      <c r="D172" s="11"/>
    </row>
    <row r="173" spans="1:10" ht="18" customHeight="1" x14ac:dyDescent="0.2">
      <c r="A173" s="2" t="s">
        <v>23</v>
      </c>
      <c r="B173" s="9" t="str">
        <f>CONCATENATE(G173,"/",F173)</f>
        <v>0/2</v>
      </c>
      <c r="C173" s="9"/>
      <c r="D173" s="9"/>
      <c r="E173" s="1"/>
      <c r="F173" s="10">
        <f>_xlfn.XLOOKUP(B172, Catégories!$A$2:$A$19,Catégories!$B$2:$B$19)</f>
        <v>2</v>
      </c>
      <c r="G173" s="10">
        <f>COUNTIF(B175:B177, "&lt;&gt;")</f>
        <v>0</v>
      </c>
      <c r="H173" s="12" t="str">
        <f>_xlfn.XLOOKUP(B172, Catégories!$A$2:$A$19,Catégories!$C$2:$C$19)</f>
        <v>D</v>
      </c>
      <c r="I173" s="13">
        <f>_xlfn.XLOOKUP(B172, Catégories!$A$2:$A$19,Catégories!$D$2:$D$19)</f>
        <v>2006</v>
      </c>
      <c r="J173" s="13">
        <f>_xlfn.XLOOKUP(B172, Catégories!$A$2:$A$19,Catégories!$E$2:$E$19)</f>
        <v>2013</v>
      </c>
    </row>
    <row r="174" spans="1:10" ht="18" customHeight="1" x14ac:dyDescent="0.2">
      <c r="A174" s="3"/>
      <c r="B174" s="4" t="s">
        <v>2</v>
      </c>
      <c r="C174" s="4" t="s">
        <v>26</v>
      </c>
      <c r="D174" s="4" t="s">
        <v>29</v>
      </c>
      <c r="E174" s="4" t="s">
        <v>3</v>
      </c>
      <c r="F174" s="14" t="s">
        <v>33</v>
      </c>
      <c r="G174" s="14" t="s">
        <v>34</v>
      </c>
    </row>
    <row r="175" spans="1:10" ht="18" customHeight="1" x14ac:dyDescent="0.2">
      <c r="A175" s="4" t="s">
        <v>4</v>
      </c>
      <c r="B175" s="8"/>
      <c r="C175" s="8"/>
      <c r="D175" s="8"/>
      <c r="E175" s="6"/>
      <c r="F175" s="14" t="str">
        <f>IF(H173="H",IF(OR(D175="D",D175="H"),"OK","invalide"),IF(D175="D","OK","invalide"))</f>
        <v>invalide</v>
      </c>
      <c r="G175" s="14" t="str">
        <f>IF(AND(C175&gt;=I173,C175&lt;=J173),"OK","invalide")</f>
        <v>invalide</v>
      </c>
    </row>
    <row r="176" spans="1:10" ht="18" customHeight="1" x14ac:dyDescent="0.2">
      <c r="A176" s="4" t="s">
        <v>5</v>
      </c>
      <c r="B176" s="8"/>
      <c r="C176" s="8"/>
      <c r="D176" s="8"/>
      <c r="E176" s="6"/>
      <c r="F176" s="14" t="str">
        <f>IF(H173="H",IF(OR(D176="D",D176="H"),"OK","invalide"),IF(D176="D","OK","invalide"))</f>
        <v>invalide</v>
      </c>
      <c r="G176" s="14" t="str">
        <f>IF(AND(C176&gt;=I173,C176&lt;=J173),"OK","invalide")</f>
        <v>invalide</v>
      </c>
    </row>
    <row r="177" spans="1:10" ht="18" customHeight="1" x14ac:dyDescent="0.2">
      <c r="A177" s="4" t="str">
        <f>IF(F173=3,"#3", "")</f>
        <v/>
      </c>
      <c r="B177" s="6"/>
      <c r="C177" s="6"/>
      <c r="D177" s="8"/>
      <c r="E177" s="6"/>
      <c r="F177" s="14" t="str">
        <f>IF(F173=2,"OK",IF(H173="H",IF(OR(D177="D",D177="H"),"OK","invalide"),IF(D177="D","OK","invalide")))</f>
        <v>OK</v>
      </c>
      <c r="G177" s="14" t="str">
        <f>IF(F173=2,"OK",IF(AND(C176&gt;=I173,C176&lt;=J173),"OK","invalide"))</f>
        <v>OK</v>
      </c>
    </row>
    <row r="178" spans="1:10" ht="18" customHeight="1" x14ac:dyDescent="0.2">
      <c r="F178" s="10"/>
      <c r="G178" s="10"/>
    </row>
    <row r="179" spans="1:10" ht="18" customHeight="1" x14ac:dyDescent="0.2">
      <c r="F179" s="10"/>
      <c r="G179" s="10"/>
    </row>
    <row r="180" spans="1:10" ht="18" customHeight="1" x14ac:dyDescent="0.2">
      <c r="A180" s="1" t="s">
        <v>0</v>
      </c>
      <c r="B180" s="5" t="s">
        <v>6</v>
      </c>
      <c r="C180" s="11"/>
      <c r="D180" s="11"/>
    </row>
    <row r="181" spans="1:10" ht="18" customHeight="1" x14ac:dyDescent="0.2">
      <c r="A181" s="2" t="s">
        <v>23</v>
      </c>
      <c r="B181" s="9" t="str">
        <f>CONCATENATE(G181,"/",F181)</f>
        <v>0/3</v>
      </c>
      <c r="C181" s="9"/>
      <c r="D181" s="9"/>
      <c r="E181" s="1"/>
      <c r="F181" s="10">
        <f>_xlfn.XLOOKUP(B180, Catégories!$A$2:$A$19,Catégories!$B$2:$B$19)</f>
        <v>3</v>
      </c>
      <c r="G181" s="10">
        <f>COUNTIF(B183:B185, "&lt;&gt;")</f>
        <v>0</v>
      </c>
      <c r="H181" s="12" t="str">
        <f>_xlfn.XLOOKUP(B180, Catégories!$A$2:$A$19,Catégories!$C$2:$C$19)</f>
        <v>H</v>
      </c>
      <c r="I181" s="13">
        <f>_xlfn.XLOOKUP(B180, Catégories!$A$2:$A$19,Catégories!$D$2:$D$19)</f>
        <v>1900</v>
      </c>
      <c r="J181" s="13">
        <f>_xlfn.XLOOKUP(B180, Catégories!$A$2:$A$19,Catégories!$E$2:$E$19)</f>
        <v>2009</v>
      </c>
    </row>
    <row r="182" spans="1:10" ht="18" customHeight="1" x14ac:dyDescent="0.2">
      <c r="A182" s="3"/>
      <c r="B182" s="4" t="s">
        <v>2</v>
      </c>
      <c r="C182" s="4" t="s">
        <v>26</v>
      </c>
      <c r="D182" s="4" t="s">
        <v>29</v>
      </c>
      <c r="E182" s="4" t="s">
        <v>3</v>
      </c>
      <c r="F182" s="14" t="s">
        <v>33</v>
      </c>
      <c r="G182" s="14" t="s">
        <v>34</v>
      </c>
    </row>
    <row r="183" spans="1:10" ht="18" customHeight="1" x14ac:dyDescent="0.2">
      <c r="A183" s="4" t="s">
        <v>4</v>
      </c>
      <c r="B183" s="8"/>
      <c r="C183" s="8"/>
      <c r="D183" s="8"/>
      <c r="E183" s="6"/>
      <c r="F183" s="14" t="str">
        <f>IF(H181="H",IF(OR(D183="D",D183="H"),"OK","invalide"),IF(D183="D","OK","invalide"))</f>
        <v>invalide</v>
      </c>
      <c r="G183" s="14" t="str">
        <f>IF(AND(C183&gt;=I181,C183&lt;=J181),"OK","invalide")</f>
        <v>invalide</v>
      </c>
    </row>
    <row r="184" spans="1:10" ht="18" customHeight="1" x14ac:dyDescent="0.2">
      <c r="A184" s="4" t="s">
        <v>5</v>
      </c>
      <c r="B184" s="8"/>
      <c r="C184" s="8"/>
      <c r="D184" s="8"/>
      <c r="E184" s="6"/>
      <c r="F184" s="14" t="str">
        <f>IF(H181="H",IF(OR(D184="D",D184="H"),"OK","invalide"),IF(D184="D","OK","invalide"))</f>
        <v>invalide</v>
      </c>
      <c r="G184" s="14" t="str">
        <f>IF(AND(C184&gt;=I181,C184&lt;=J181),"OK","invalide")</f>
        <v>invalide</v>
      </c>
    </row>
    <row r="185" spans="1:10" ht="18" customHeight="1" x14ac:dyDescent="0.2">
      <c r="A185" s="4" t="str">
        <f>IF(F181=3,"#3", "")</f>
        <v>#3</v>
      </c>
      <c r="B185" s="6"/>
      <c r="C185" s="6"/>
      <c r="D185" s="8"/>
      <c r="E185" s="6"/>
      <c r="F185" s="14" t="str">
        <f>IF(F181=2,"OK",IF(H181="H",IF(OR(D185="D",D185="H"),"OK","invalide"),IF(D185="D","OK","invalide")))</f>
        <v>invalide</v>
      </c>
      <c r="G185" s="14" t="str">
        <f>IF(F181=2,"OK",IF(AND(C184&gt;=I181,C184&lt;=J181),"OK","invalide"))</f>
        <v>invalide</v>
      </c>
    </row>
    <row r="186" spans="1:10" ht="18" customHeight="1" x14ac:dyDescent="0.2">
      <c r="F186" s="10"/>
      <c r="G186" s="10"/>
    </row>
    <row r="187" spans="1:10" ht="18" customHeight="1" x14ac:dyDescent="0.2">
      <c r="F187" s="10"/>
      <c r="G187" s="10"/>
    </row>
    <row r="188" spans="1:10" ht="18" customHeight="1" x14ac:dyDescent="0.2">
      <c r="A188" s="1" t="s">
        <v>0</v>
      </c>
      <c r="B188" s="5" t="s">
        <v>19</v>
      </c>
      <c r="C188" s="11"/>
      <c r="D188" s="11"/>
    </row>
    <row r="189" spans="1:10" ht="18" customHeight="1" x14ac:dyDescent="0.2">
      <c r="A189" s="2" t="s">
        <v>23</v>
      </c>
      <c r="B189" s="9" t="str">
        <f>CONCATENATE(G189,"/",F189)</f>
        <v>0/2</v>
      </c>
      <c r="C189" s="9"/>
      <c r="D189" s="9"/>
      <c r="E189" s="1"/>
      <c r="F189" s="10">
        <f>_xlfn.XLOOKUP(B188, Catégories!$A$2:$A$19,Catégories!$B$2:$B$19)</f>
        <v>2</v>
      </c>
      <c r="G189" s="10">
        <f>COUNTIF(B191:B193, "&lt;&gt;")</f>
        <v>0</v>
      </c>
      <c r="H189" s="12" t="str">
        <f>_xlfn.XLOOKUP(B188, Catégories!$A$2:$A$19,Catégories!$C$2:$C$19)</f>
        <v>D</v>
      </c>
      <c r="I189" s="13">
        <f>_xlfn.XLOOKUP(B188, Catégories!$A$2:$A$19,Catégories!$D$2:$D$19)</f>
        <v>1900</v>
      </c>
      <c r="J189" s="13">
        <f>_xlfn.XLOOKUP(B188, Catégories!$A$2:$A$19,Catégories!$E$2:$E$19)</f>
        <v>1966</v>
      </c>
    </row>
    <row r="190" spans="1:10" ht="18" customHeight="1" x14ac:dyDescent="0.2">
      <c r="A190" s="3"/>
      <c r="B190" s="4" t="s">
        <v>2</v>
      </c>
      <c r="C190" s="4" t="s">
        <v>26</v>
      </c>
      <c r="D190" s="4" t="s">
        <v>29</v>
      </c>
      <c r="E190" s="4" t="s">
        <v>3</v>
      </c>
      <c r="F190" s="14" t="s">
        <v>33</v>
      </c>
      <c r="G190" s="14" t="s">
        <v>34</v>
      </c>
    </row>
    <row r="191" spans="1:10" ht="18" customHeight="1" x14ac:dyDescent="0.2">
      <c r="A191" s="4" t="s">
        <v>4</v>
      </c>
      <c r="B191" s="8"/>
      <c r="C191" s="8"/>
      <c r="D191" s="8"/>
      <c r="E191" s="6"/>
      <c r="F191" s="14" t="str">
        <f>IF(H189="H",IF(OR(D191="D",D191="H"),"OK","invalide"),IF(D191="D","OK","invalide"))</f>
        <v>invalide</v>
      </c>
      <c r="G191" s="14" t="str">
        <f>IF(AND(C191&gt;=I189,C191&lt;=J189),"OK","invalide")</f>
        <v>invalide</v>
      </c>
    </row>
    <row r="192" spans="1:10" ht="18" customHeight="1" x14ac:dyDescent="0.2">
      <c r="A192" s="4" t="s">
        <v>5</v>
      </c>
      <c r="B192" s="8"/>
      <c r="C192" s="8"/>
      <c r="D192" s="8"/>
      <c r="E192" s="6"/>
      <c r="F192" s="14" t="str">
        <f>IF(H189="H",IF(OR(D192="D",D192="H"),"OK","invalide"),IF(D192="D","OK","invalide"))</f>
        <v>invalide</v>
      </c>
      <c r="G192" s="14" t="str">
        <f>IF(AND(C192&gt;=I189,C192&lt;=J189),"OK","invalide")</f>
        <v>invalide</v>
      </c>
    </row>
    <row r="193" spans="1:10" ht="18" customHeight="1" x14ac:dyDescent="0.2">
      <c r="A193" s="4" t="str">
        <f>IF(F189=3,"#3", "")</f>
        <v/>
      </c>
      <c r="B193" s="6"/>
      <c r="C193" s="6"/>
      <c r="D193" s="8"/>
      <c r="E193" s="6"/>
      <c r="F193" s="14" t="str">
        <f>IF(F189=2,"OK",IF(H189="H",IF(OR(D193="D",D193="H"),"OK","invalide"),IF(D193="D","OK","invalide")))</f>
        <v>OK</v>
      </c>
      <c r="G193" s="14" t="str">
        <f>IF(F189=2,"OK",IF(AND(C192&gt;=I189,C192&lt;=J189),"OK","invalide"))</f>
        <v>OK</v>
      </c>
    </row>
    <row r="194" spans="1:10" ht="18" customHeight="1" x14ac:dyDescent="0.2">
      <c r="F194" s="10"/>
      <c r="G194" s="10"/>
    </row>
    <row r="195" spans="1:10" ht="18" customHeight="1" x14ac:dyDescent="0.2">
      <c r="F195" s="10"/>
      <c r="G195" s="10"/>
    </row>
    <row r="196" spans="1:10" ht="18" customHeight="1" x14ac:dyDescent="0.2">
      <c r="A196" s="1" t="s">
        <v>0</v>
      </c>
      <c r="B196" s="5" t="s">
        <v>15</v>
      </c>
      <c r="C196" s="11"/>
      <c r="D196" s="11"/>
    </row>
    <row r="197" spans="1:10" ht="18" customHeight="1" x14ac:dyDescent="0.2">
      <c r="A197" s="2" t="s">
        <v>23</v>
      </c>
      <c r="B197" s="9" t="str">
        <f>CONCATENATE(G197,"/",F197)</f>
        <v>0/2</v>
      </c>
      <c r="C197" s="9"/>
      <c r="D197" s="9"/>
      <c r="E197" s="1"/>
      <c r="F197" s="10">
        <f>_xlfn.XLOOKUP(B196, Catégories!$A$2:$A$19,Catégories!$B$2:$B$19)</f>
        <v>2</v>
      </c>
      <c r="G197" s="10">
        <f>COUNTIF(B199:B201, "&lt;&gt;")</f>
        <v>0</v>
      </c>
      <c r="H197" s="12" t="str">
        <f>_xlfn.XLOOKUP(B196, Catégories!$A$2:$A$19,Catégories!$C$2:$C$19)</f>
        <v>D</v>
      </c>
      <c r="I197" s="13">
        <f>_xlfn.XLOOKUP(B196, Catégories!$A$2:$A$19,Catégories!$D$2:$D$19)</f>
        <v>2006</v>
      </c>
      <c r="J197" s="13">
        <f>_xlfn.XLOOKUP(B196, Catégories!$A$2:$A$19,Catégories!$E$2:$E$19)</f>
        <v>2013</v>
      </c>
    </row>
    <row r="198" spans="1:10" ht="18" customHeight="1" x14ac:dyDescent="0.2">
      <c r="A198" s="3"/>
      <c r="B198" s="4" t="s">
        <v>2</v>
      </c>
      <c r="C198" s="4" t="s">
        <v>26</v>
      </c>
      <c r="D198" s="4" t="s">
        <v>29</v>
      </c>
      <c r="E198" s="4" t="s">
        <v>3</v>
      </c>
      <c r="F198" s="14" t="s">
        <v>33</v>
      </c>
      <c r="G198" s="14" t="s">
        <v>34</v>
      </c>
    </row>
    <row r="199" spans="1:10" ht="18" customHeight="1" x14ac:dyDescent="0.2">
      <c r="A199" s="4" t="s">
        <v>4</v>
      </c>
      <c r="B199" s="8"/>
      <c r="C199" s="8"/>
      <c r="D199" s="8"/>
      <c r="E199" s="6"/>
      <c r="F199" s="14" t="str">
        <f>IF(H197="H",IF(OR(D199="D",D199="H"),"OK","invalide"),IF(D199="D","OK","invalide"))</f>
        <v>invalide</v>
      </c>
      <c r="G199" s="14" t="str">
        <f>IF(AND(C199&gt;=I197,C199&lt;=J197),"OK","invalide")</f>
        <v>invalide</v>
      </c>
    </row>
    <row r="200" spans="1:10" ht="18" customHeight="1" x14ac:dyDescent="0.2">
      <c r="A200" s="4" t="s">
        <v>5</v>
      </c>
      <c r="B200" s="8"/>
      <c r="C200" s="8"/>
      <c r="D200" s="8"/>
      <c r="E200" s="6"/>
      <c r="F200" s="14" t="str">
        <f>IF(H197="H",IF(OR(D200="D",D200="H"),"OK","invalide"),IF(D200="D","OK","invalide"))</f>
        <v>invalide</v>
      </c>
      <c r="G200" s="14" t="str">
        <f>IF(AND(C200&gt;=I197,C200&lt;=J197),"OK","invalide")</f>
        <v>invalide</v>
      </c>
    </row>
    <row r="201" spans="1:10" ht="18" customHeight="1" x14ac:dyDescent="0.2">
      <c r="A201" s="4" t="str">
        <f>IF(F197=3,"#3", "")</f>
        <v/>
      </c>
      <c r="B201" s="6"/>
      <c r="C201" s="6"/>
      <c r="D201" s="8"/>
      <c r="E201" s="6"/>
      <c r="F201" s="14" t="str">
        <f>IF(F197=2,"OK",IF(H197="H",IF(OR(D201="D",D201="H"),"OK","invalide"),IF(D201="D","OK","invalide")))</f>
        <v>OK</v>
      </c>
      <c r="G201" s="14" t="str">
        <f>IF(F197=2,"OK",IF(AND(C200&gt;=I197,C200&lt;=J197),"OK","invalide"))</f>
        <v>OK</v>
      </c>
    </row>
    <row r="202" spans="1:10" ht="18" customHeight="1" x14ac:dyDescent="0.2">
      <c r="F202" s="10"/>
      <c r="G202" s="10"/>
    </row>
    <row r="203" spans="1:10" ht="18" customHeight="1" x14ac:dyDescent="0.2">
      <c r="F203" s="10"/>
      <c r="G203" s="10"/>
    </row>
    <row r="204" spans="1:10" ht="18" customHeight="1" x14ac:dyDescent="0.2">
      <c r="A204" s="1" t="s">
        <v>0</v>
      </c>
      <c r="B204" s="5" t="s">
        <v>6</v>
      </c>
      <c r="C204" s="11"/>
      <c r="D204" s="11"/>
    </row>
    <row r="205" spans="1:10" ht="18" customHeight="1" x14ac:dyDescent="0.2">
      <c r="A205" s="2" t="s">
        <v>23</v>
      </c>
      <c r="B205" s="9" t="str">
        <f>CONCATENATE(G205,"/",F205)</f>
        <v>0/3</v>
      </c>
      <c r="C205" s="9"/>
      <c r="D205" s="9"/>
      <c r="E205" s="1"/>
      <c r="F205" s="10">
        <f>_xlfn.XLOOKUP(B204, Catégories!$A$2:$A$19,Catégories!$B$2:$B$19)</f>
        <v>3</v>
      </c>
      <c r="G205" s="10">
        <f>COUNTIF(B207:B209, "&lt;&gt;")</f>
        <v>0</v>
      </c>
      <c r="H205" s="12" t="str">
        <f>_xlfn.XLOOKUP(B204, Catégories!$A$2:$A$19,Catégories!$C$2:$C$19)</f>
        <v>H</v>
      </c>
      <c r="I205" s="13">
        <f>_xlfn.XLOOKUP(B204, Catégories!$A$2:$A$19,Catégories!$D$2:$D$19)</f>
        <v>1900</v>
      </c>
      <c r="J205" s="13">
        <f>_xlfn.XLOOKUP(B204, Catégories!$A$2:$A$19,Catégories!$E$2:$E$19)</f>
        <v>2009</v>
      </c>
    </row>
    <row r="206" spans="1:10" ht="18" customHeight="1" x14ac:dyDescent="0.2">
      <c r="A206" s="3"/>
      <c r="B206" s="4" t="s">
        <v>2</v>
      </c>
      <c r="C206" s="4" t="s">
        <v>26</v>
      </c>
      <c r="D206" s="4" t="s">
        <v>29</v>
      </c>
      <c r="E206" s="4" t="s">
        <v>3</v>
      </c>
      <c r="F206" s="14" t="s">
        <v>33</v>
      </c>
      <c r="G206" s="14" t="s">
        <v>34</v>
      </c>
    </row>
    <row r="207" spans="1:10" ht="18" customHeight="1" x14ac:dyDescent="0.2">
      <c r="A207" s="4" t="s">
        <v>4</v>
      </c>
      <c r="B207" s="8"/>
      <c r="C207" s="8"/>
      <c r="D207" s="8"/>
      <c r="E207" s="6"/>
      <c r="F207" s="14" t="str">
        <f>IF(H205="H",IF(OR(D207="D",D207="H"),"OK","invalide"),IF(D207="D","OK","invalide"))</f>
        <v>invalide</v>
      </c>
      <c r="G207" s="14" t="str">
        <f>IF(AND(C207&gt;=I205,C207&lt;=J205),"OK","invalide")</f>
        <v>invalide</v>
      </c>
    </row>
    <row r="208" spans="1:10" ht="18" customHeight="1" x14ac:dyDescent="0.2">
      <c r="A208" s="4" t="s">
        <v>5</v>
      </c>
      <c r="B208" s="8"/>
      <c r="C208" s="8"/>
      <c r="D208" s="8"/>
      <c r="E208" s="6"/>
      <c r="F208" s="14" t="str">
        <f>IF(H205="H",IF(OR(D208="D",D208="H"),"OK","invalide"),IF(D208="D","OK","invalide"))</f>
        <v>invalide</v>
      </c>
      <c r="G208" s="14" t="str">
        <f>IF(AND(C208&gt;=I205,C208&lt;=J205),"OK","invalide")</f>
        <v>invalide</v>
      </c>
    </row>
    <row r="209" spans="1:10" ht="18" customHeight="1" x14ac:dyDescent="0.2">
      <c r="A209" s="4" t="str">
        <f>IF(F205=3,"#3", "")</f>
        <v>#3</v>
      </c>
      <c r="B209" s="6"/>
      <c r="C209" s="6"/>
      <c r="D209" s="8"/>
      <c r="E209" s="6"/>
      <c r="F209" s="14" t="str">
        <f>IF(F205=2,"OK",IF(H205="H",IF(OR(D209="D",D209="H"),"OK","invalide"),IF(D209="D","OK","invalide")))</f>
        <v>invalide</v>
      </c>
      <c r="G209" s="14" t="str">
        <f>IF(F205=2,"OK",IF(AND(C208&gt;=I205,C208&lt;=J205),"OK","invalide"))</f>
        <v>invalide</v>
      </c>
    </row>
    <row r="210" spans="1:10" ht="18" customHeight="1" x14ac:dyDescent="0.2">
      <c r="F210" s="10"/>
      <c r="G210" s="10"/>
    </row>
    <row r="211" spans="1:10" ht="18" customHeight="1" x14ac:dyDescent="0.2">
      <c r="F211" s="10"/>
      <c r="G211" s="10"/>
    </row>
    <row r="212" spans="1:10" ht="18" customHeight="1" x14ac:dyDescent="0.2">
      <c r="A212" s="1" t="s">
        <v>0</v>
      </c>
      <c r="B212" s="5" t="s">
        <v>19</v>
      </c>
      <c r="C212" s="11"/>
      <c r="D212" s="11"/>
    </row>
    <row r="213" spans="1:10" ht="18" customHeight="1" x14ac:dyDescent="0.2">
      <c r="A213" s="2" t="s">
        <v>23</v>
      </c>
      <c r="B213" s="9" t="str">
        <f>CONCATENATE(G213,"/",F213)</f>
        <v>0/2</v>
      </c>
      <c r="C213" s="9"/>
      <c r="D213" s="9"/>
      <c r="E213" s="1"/>
      <c r="F213" s="10">
        <f>_xlfn.XLOOKUP(B212, Catégories!$A$2:$A$19,Catégories!$B$2:$B$19)</f>
        <v>2</v>
      </c>
      <c r="G213" s="10">
        <f>COUNTIF(B215:B217, "&lt;&gt;")</f>
        <v>0</v>
      </c>
      <c r="H213" s="12" t="str">
        <f>_xlfn.XLOOKUP(B212, Catégories!$A$2:$A$19,Catégories!$C$2:$C$19)</f>
        <v>D</v>
      </c>
      <c r="I213" s="13">
        <f>_xlfn.XLOOKUP(B212, Catégories!$A$2:$A$19,Catégories!$D$2:$D$19)</f>
        <v>1900</v>
      </c>
      <c r="J213" s="13">
        <f>_xlfn.XLOOKUP(B212, Catégories!$A$2:$A$19,Catégories!$E$2:$E$19)</f>
        <v>1966</v>
      </c>
    </row>
    <row r="214" spans="1:10" ht="18" customHeight="1" x14ac:dyDescent="0.2">
      <c r="A214" s="3"/>
      <c r="B214" s="4" t="s">
        <v>2</v>
      </c>
      <c r="C214" s="4" t="s">
        <v>26</v>
      </c>
      <c r="D214" s="4" t="s">
        <v>29</v>
      </c>
      <c r="E214" s="4" t="s">
        <v>3</v>
      </c>
      <c r="F214" s="14" t="s">
        <v>33</v>
      </c>
      <c r="G214" s="14" t="s">
        <v>34</v>
      </c>
    </row>
    <row r="215" spans="1:10" ht="18" customHeight="1" x14ac:dyDescent="0.2">
      <c r="A215" s="4" t="s">
        <v>4</v>
      </c>
      <c r="B215" s="8"/>
      <c r="C215" s="8"/>
      <c r="D215" s="8"/>
      <c r="E215" s="6"/>
      <c r="F215" s="14" t="str">
        <f>IF(H213="H",IF(OR(D215="D",D215="H"),"OK","invalide"),IF(D215="D","OK","invalide"))</f>
        <v>invalide</v>
      </c>
      <c r="G215" s="14" t="str">
        <f>IF(AND(C215&gt;=I213,C215&lt;=J213),"OK","invalide")</f>
        <v>invalide</v>
      </c>
    </row>
    <row r="216" spans="1:10" ht="18" customHeight="1" x14ac:dyDescent="0.2">
      <c r="A216" s="4" t="s">
        <v>5</v>
      </c>
      <c r="B216" s="8"/>
      <c r="C216" s="8"/>
      <c r="D216" s="8"/>
      <c r="E216" s="6"/>
      <c r="F216" s="14" t="str">
        <f>IF(H213="H",IF(OR(D216="D",D216="H"),"OK","invalide"),IF(D216="D","OK","invalide"))</f>
        <v>invalide</v>
      </c>
      <c r="G216" s="14" t="str">
        <f>IF(AND(C216&gt;=I213,C216&lt;=J213),"OK","invalide")</f>
        <v>invalide</v>
      </c>
    </row>
    <row r="217" spans="1:10" ht="18" customHeight="1" x14ac:dyDescent="0.2">
      <c r="A217" s="4" t="str">
        <f>IF(F213=3,"#3", "")</f>
        <v/>
      </c>
      <c r="B217" s="6"/>
      <c r="C217" s="6"/>
      <c r="D217" s="8"/>
      <c r="E217" s="6"/>
      <c r="F217" s="14" t="str">
        <f>IF(F213=2,"OK",IF(H213="H",IF(OR(D217="D",D217="H"),"OK","invalide"),IF(D217="D","OK","invalide")))</f>
        <v>OK</v>
      </c>
      <c r="G217" s="14" t="str">
        <f>IF(F213=2,"OK",IF(AND(C216&gt;=I213,C216&lt;=J213),"OK","invalide"))</f>
        <v>OK</v>
      </c>
    </row>
    <row r="218" spans="1:10" ht="18" customHeight="1" x14ac:dyDescent="0.2">
      <c r="F218" s="10"/>
      <c r="G218" s="10"/>
    </row>
    <row r="219" spans="1:10" ht="18" customHeight="1" x14ac:dyDescent="0.2">
      <c r="F219" s="10"/>
      <c r="G219" s="10"/>
    </row>
    <row r="220" spans="1:10" ht="18" customHeight="1" x14ac:dyDescent="0.2">
      <c r="A220" s="1" t="s">
        <v>0</v>
      </c>
      <c r="B220" s="5" t="s">
        <v>15</v>
      </c>
      <c r="C220" s="11"/>
      <c r="D220" s="11"/>
    </row>
    <row r="221" spans="1:10" ht="18" customHeight="1" x14ac:dyDescent="0.2">
      <c r="A221" s="2" t="s">
        <v>23</v>
      </c>
      <c r="B221" s="9" t="str">
        <f>CONCATENATE(G221,"/",F221)</f>
        <v>0/2</v>
      </c>
      <c r="C221" s="9"/>
      <c r="D221" s="9"/>
      <c r="E221" s="1"/>
      <c r="F221" s="10">
        <f>_xlfn.XLOOKUP(B220, Catégories!$A$2:$A$19,Catégories!$B$2:$B$19)</f>
        <v>2</v>
      </c>
      <c r="G221" s="10">
        <f>COUNTIF(B223:B225, "&lt;&gt;")</f>
        <v>0</v>
      </c>
      <c r="H221" s="12" t="str">
        <f>_xlfn.XLOOKUP(B220, Catégories!$A$2:$A$19,Catégories!$C$2:$C$19)</f>
        <v>D</v>
      </c>
      <c r="I221" s="13">
        <f>_xlfn.XLOOKUP(B220, Catégories!$A$2:$A$19,Catégories!$D$2:$D$19)</f>
        <v>2006</v>
      </c>
      <c r="J221" s="13">
        <f>_xlfn.XLOOKUP(B220, Catégories!$A$2:$A$19,Catégories!$E$2:$E$19)</f>
        <v>2013</v>
      </c>
    </row>
    <row r="222" spans="1:10" ht="18" customHeight="1" x14ac:dyDescent="0.2">
      <c r="A222" s="3"/>
      <c r="B222" s="4" t="s">
        <v>2</v>
      </c>
      <c r="C222" s="4" t="s">
        <v>26</v>
      </c>
      <c r="D222" s="4" t="s">
        <v>29</v>
      </c>
      <c r="E222" s="4" t="s">
        <v>3</v>
      </c>
      <c r="F222" s="14" t="s">
        <v>33</v>
      </c>
      <c r="G222" s="14" t="s">
        <v>34</v>
      </c>
    </row>
    <row r="223" spans="1:10" ht="18" customHeight="1" x14ac:dyDescent="0.2">
      <c r="A223" s="4" t="s">
        <v>4</v>
      </c>
      <c r="B223" s="8"/>
      <c r="C223" s="8"/>
      <c r="D223" s="8"/>
      <c r="E223" s="6"/>
      <c r="F223" s="14" t="str">
        <f>IF(H221="H",IF(OR(D223="D",D223="H"),"OK","invalide"),IF(D223="D","OK","invalide"))</f>
        <v>invalide</v>
      </c>
      <c r="G223" s="14" t="str">
        <f>IF(AND(C223&gt;=I221,C223&lt;=J221),"OK","invalide")</f>
        <v>invalide</v>
      </c>
    </row>
    <row r="224" spans="1:10" ht="18" customHeight="1" x14ac:dyDescent="0.2">
      <c r="A224" s="4" t="s">
        <v>5</v>
      </c>
      <c r="B224" s="8"/>
      <c r="C224" s="8"/>
      <c r="D224" s="8"/>
      <c r="E224" s="6"/>
      <c r="F224" s="14" t="str">
        <f>IF(H221="H",IF(OR(D224="D",D224="H"),"OK","invalide"),IF(D224="D","OK","invalide"))</f>
        <v>invalide</v>
      </c>
      <c r="G224" s="14" t="str">
        <f>IF(AND(C224&gt;=I221,C224&lt;=J221),"OK","invalide")</f>
        <v>invalide</v>
      </c>
    </row>
    <row r="225" spans="1:10" ht="18" customHeight="1" x14ac:dyDescent="0.2">
      <c r="A225" s="4" t="str">
        <f>IF(F221=3,"#3", "")</f>
        <v/>
      </c>
      <c r="B225" s="6"/>
      <c r="C225" s="6"/>
      <c r="D225" s="8"/>
      <c r="E225" s="6"/>
      <c r="F225" s="14" t="str">
        <f>IF(F221=2,"OK",IF(H221="H",IF(OR(D225="D",D225="H"),"OK","invalide"),IF(D225="D","OK","invalide")))</f>
        <v>OK</v>
      </c>
      <c r="G225" s="14" t="str">
        <f>IF(F221=2,"OK",IF(AND(C224&gt;=I221,C224&lt;=J221),"OK","invalide"))</f>
        <v>OK</v>
      </c>
    </row>
    <row r="226" spans="1:10" ht="18" customHeight="1" x14ac:dyDescent="0.2">
      <c r="F226" s="10"/>
      <c r="G226" s="10"/>
    </row>
    <row r="227" spans="1:10" ht="18" customHeight="1" x14ac:dyDescent="0.2">
      <c r="F227" s="10"/>
      <c r="G227" s="10"/>
    </row>
    <row r="228" spans="1:10" ht="18" customHeight="1" x14ac:dyDescent="0.2">
      <c r="A228" s="1" t="s">
        <v>0</v>
      </c>
      <c r="B228" s="5" t="s">
        <v>6</v>
      </c>
      <c r="C228" s="11"/>
      <c r="D228" s="11"/>
    </row>
    <row r="229" spans="1:10" ht="18" customHeight="1" x14ac:dyDescent="0.2">
      <c r="A229" s="2" t="s">
        <v>23</v>
      </c>
      <c r="B229" s="9" t="str">
        <f>CONCATENATE(G229,"/",F229)</f>
        <v>0/3</v>
      </c>
      <c r="C229" s="9"/>
      <c r="D229" s="9"/>
      <c r="E229" s="1"/>
      <c r="F229" s="10">
        <f>_xlfn.XLOOKUP(B228, Catégories!$A$2:$A$19,Catégories!$B$2:$B$19)</f>
        <v>3</v>
      </c>
      <c r="G229" s="10">
        <f>COUNTIF(B231:B233, "&lt;&gt;")</f>
        <v>0</v>
      </c>
      <c r="H229" s="12" t="str">
        <f>_xlfn.XLOOKUP(B228, Catégories!$A$2:$A$19,Catégories!$C$2:$C$19)</f>
        <v>H</v>
      </c>
      <c r="I229" s="13">
        <f>_xlfn.XLOOKUP(B228, Catégories!$A$2:$A$19,Catégories!$D$2:$D$19)</f>
        <v>1900</v>
      </c>
      <c r="J229" s="13">
        <f>_xlfn.XLOOKUP(B228, Catégories!$A$2:$A$19,Catégories!$E$2:$E$19)</f>
        <v>2009</v>
      </c>
    </row>
    <row r="230" spans="1:10" ht="18" customHeight="1" x14ac:dyDescent="0.2">
      <c r="A230" s="3"/>
      <c r="B230" s="4" t="s">
        <v>2</v>
      </c>
      <c r="C230" s="4" t="s">
        <v>26</v>
      </c>
      <c r="D230" s="4" t="s">
        <v>29</v>
      </c>
      <c r="E230" s="4" t="s">
        <v>3</v>
      </c>
      <c r="F230" s="14" t="s">
        <v>33</v>
      </c>
      <c r="G230" s="14" t="s">
        <v>34</v>
      </c>
    </row>
    <row r="231" spans="1:10" ht="18" customHeight="1" x14ac:dyDescent="0.2">
      <c r="A231" s="4" t="s">
        <v>4</v>
      </c>
      <c r="B231" s="8"/>
      <c r="C231" s="8"/>
      <c r="D231" s="8"/>
      <c r="E231" s="6"/>
      <c r="F231" s="14" t="str">
        <f>IF(H229="H",IF(OR(D231="D",D231="H"),"OK","invalide"),IF(D231="D","OK","invalide"))</f>
        <v>invalide</v>
      </c>
      <c r="G231" s="14" t="str">
        <f>IF(AND(C231&gt;=I229,C231&lt;=J229),"OK","invalide")</f>
        <v>invalide</v>
      </c>
    </row>
    <row r="232" spans="1:10" ht="18" customHeight="1" x14ac:dyDescent="0.2">
      <c r="A232" s="4" t="s">
        <v>5</v>
      </c>
      <c r="B232" s="8"/>
      <c r="C232" s="8"/>
      <c r="D232" s="8"/>
      <c r="E232" s="6"/>
      <c r="F232" s="14" t="str">
        <f>IF(H229="H",IF(OR(D232="D",D232="H"),"OK","invalide"),IF(D232="D","OK","invalide"))</f>
        <v>invalide</v>
      </c>
      <c r="G232" s="14" t="str">
        <f>IF(AND(C232&gt;=I229,C232&lt;=J229),"OK","invalide")</f>
        <v>invalide</v>
      </c>
    </row>
    <row r="233" spans="1:10" ht="18" customHeight="1" x14ac:dyDescent="0.2">
      <c r="A233" s="4" t="str">
        <f>IF(F229=3,"#3", "")</f>
        <v>#3</v>
      </c>
      <c r="B233" s="6"/>
      <c r="C233" s="6"/>
      <c r="D233" s="8"/>
      <c r="E233" s="6"/>
      <c r="F233" s="14" t="str">
        <f>IF(F229=2,"OK",IF(H229="H",IF(OR(D233="D",D233="H"),"OK","invalide"),IF(D233="D","OK","invalide")))</f>
        <v>invalide</v>
      </c>
      <c r="G233" s="14" t="str">
        <f>IF(F229=2,"OK",IF(AND(C232&gt;=I229,C232&lt;=J229),"OK","invalide"))</f>
        <v>invalide</v>
      </c>
    </row>
    <row r="234" spans="1:10" ht="18" customHeight="1" x14ac:dyDescent="0.2">
      <c r="F234" s="10"/>
      <c r="G234" s="10"/>
    </row>
    <row r="235" spans="1:10" ht="18" customHeight="1" x14ac:dyDescent="0.2">
      <c r="F235" s="10"/>
      <c r="G235" s="10"/>
    </row>
    <row r="236" spans="1:10" ht="18" customHeight="1" x14ac:dyDescent="0.2">
      <c r="A236" s="1" t="s">
        <v>0</v>
      </c>
      <c r="B236" s="5" t="s">
        <v>19</v>
      </c>
      <c r="C236" s="11"/>
      <c r="D236" s="11"/>
    </row>
    <row r="237" spans="1:10" ht="18" customHeight="1" x14ac:dyDescent="0.2">
      <c r="A237" s="2" t="s">
        <v>23</v>
      </c>
      <c r="B237" s="9" t="str">
        <f>CONCATENATE(G237,"/",F237)</f>
        <v>0/2</v>
      </c>
      <c r="C237" s="9"/>
      <c r="D237" s="9"/>
      <c r="E237" s="1"/>
      <c r="F237" s="10">
        <f>_xlfn.XLOOKUP(B236, Catégories!$A$2:$A$19,Catégories!$B$2:$B$19)</f>
        <v>2</v>
      </c>
      <c r="G237" s="10">
        <f>COUNTIF(B239:B241, "&lt;&gt;")</f>
        <v>0</v>
      </c>
      <c r="H237" s="12" t="str">
        <f>_xlfn.XLOOKUP(B236, Catégories!$A$2:$A$19,Catégories!$C$2:$C$19)</f>
        <v>D</v>
      </c>
      <c r="I237" s="13">
        <f>_xlfn.XLOOKUP(B236, Catégories!$A$2:$A$19,Catégories!$D$2:$D$19)</f>
        <v>1900</v>
      </c>
      <c r="J237" s="13">
        <f>_xlfn.XLOOKUP(B236, Catégories!$A$2:$A$19,Catégories!$E$2:$E$19)</f>
        <v>1966</v>
      </c>
    </row>
    <row r="238" spans="1:10" ht="18" customHeight="1" x14ac:dyDescent="0.2">
      <c r="A238" s="3"/>
      <c r="B238" s="4" t="s">
        <v>2</v>
      </c>
      <c r="C238" s="4" t="s">
        <v>26</v>
      </c>
      <c r="D238" s="4" t="s">
        <v>29</v>
      </c>
      <c r="E238" s="4" t="s">
        <v>3</v>
      </c>
      <c r="F238" s="14" t="s">
        <v>33</v>
      </c>
      <c r="G238" s="14" t="s">
        <v>34</v>
      </c>
    </row>
    <row r="239" spans="1:10" ht="18" customHeight="1" x14ac:dyDescent="0.2">
      <c r="A239" s="4" t="s">
        <v>4</v>
      </c>
      <c r="B239" s="8"/>
      <c r="C239" s="8"/>
      <c r="D239" s="8"/>
      <c r="E239" s="6"/>
      <c r="F239" s="14" t="str">
        <f>IF(H237="H",IF(OR(D239="D",D239="H"),"OK","invalide"),IF(D239="D","OK","invalide"))</f>
        <v>invalide</v>
      </c>
      <c r="G239" s="14" t="str">
        <f>IF(AND(C239&gt;=I237,C239&lt;=J237),"OK","invalide")</f>
        <v>invalide</v>
      </c>
    </row>
    <row r="240" spans="1:10" ht="18" customHeight="1" x14ac:dyDescent="0.2">
      <c r="A240" s="4" t="s">
        <v>5</v>
      </c>
      <c r="B240" s="8"/>
      <c r="C240" s="8"/>
      <c r="D240" s="8"/>
      <c r="E240" s="6"/>
      <c r="F240" s="14" t="str">
        <f>IF(H237="H",IF(OR(D240="D",D240="H"),"OK","invalide"),IF(D240="D","OK","invalide"))</f>
        <v>invalide</v>
      </c>
      <c r="G240" s="14" t="str">
        <f>IF(AND(C240&gt;=I237,C240&lt;=J237),"OK","invalide")</f>
        <v>invalide</v>
      </c>
    </row>
    <row r="241" spans="1:10" ht="18" customHeight="1" x14ac:dyDescent="0.2">
      <c r="A241" s="4" t="str">
        <f>IF(F237=3,"#3", "")</f>
        <v/>
      </c>
      <c r="B241" s="6"/>
      <c r="C241" s="6"/>
      <c r="D241" s="8"/>
      <c r="E241" s="6"/>
      <c r="F241" s="14" t="str">
        <f>IF(F237=2,"OK",IF(H237="H",IF(OR(D241="D",D241="H"),"OK","invalide"),IF(D241="D","OK","invalide")))</f>
        <v>OK</v>
      </c>
      <c r="G241" s="14" t="str">
        <f>IF(F237=2,"OK",IF(AND(C240&gt;=I237,C240&lt;=J237),"OK","invalide"))</f>
        <v>OK</v>
      </c>
    </row>
    <row r="242" spans="1:10" ht="18" customHeight="1" x14ac:dyDescent="0.2">
      <c r="F242" s="10"/>
      <c r="G242" s="10"/>
    </row>
    <row r="243" spans="1:10" ht="18" customHeight="1" x14ac:dyDescent="0.2">
      <c r="F243" s="10"/>
      <c r="G243" s="10"/>
    </row>
    <row r="244" spans="1:10" ht="18" customHeight="1" x14ac:dyDescent="0.2">
      <c r="A244" s="1" t="s">
        <v>0</v>
      </c>
      <c r="B244" s="5" t="s">
        <v>15</v>
      </c>
      <c r="C244" s="11"/>
      <c r="D244" s="11"/>
    </row>
    <row r="245" spans="1:10" ht="18" customHeight="1" x14ac:dyDescent="0.2">
      <c r="A245" s="2" t="s">
        <v>23</v>
      </c>
      <c r="B245" s="9" t="str">
        <f>CONCATENATE(G245,"/",F245)</f>
        <v>0/2</v>
      </c>
      <c r="C245" s="9"/>
      <c r="D245" s="9"/>
      <c r="E245" s="1"/>
      <c r="F245" s="10">
        <f>_xlfn.XLOOKUP(B244, Catégories!$A$2:$A$19,Catégories!$B$2:$B$19)</f>
        <v>2</v>
      </c>
      <c r="G245" s="10">
        <f>COUNTIF(B247:B249, "&lt;&gt;")</f>
        <v>0</v>
      </c>
      <c r="H245" s="12" t="str">
        <f>_xlfn.XLOOKUP(B244, Catégories!$A$2:$A$19,Catégories!$C$2:$C$19)</f>
        <v>D</v>
      </c>
      <c r="I245" s="13">
        <f>_xlfn.XLOOKUP(B244, Catégories!$A$2:$A$19,Catégories!$D$2:$D$19)</f>
        <v>2006</v>
      </c>
      <c r="J245" s="13">
        <f>_xlfn.XLOOKUP(B244, Catégories!$A$2:$A$19,Catégories!$E$2:$E$19)</f>
        <v>2013</v>
      </c>
    </row>
    <row r="246" spans="1:10" ht="18" customHeight="1" x14ac:dyDescent="0.2">
      <c r="A246" s="3"/>
      <c r="B246" s="4" t="s">
        <v>2</v>
      </c>
      <c r="C246" s="4" t="s">
        <v>26</v>
      </c>
      <c r="D246" s="4" t="s">
        <v>29</v>
      </c>
      <c r="E246" s="4" t="s">
        <v>3</v>
      </c>
      <c r="F246" s="14" t="s">
        <v>33</v>
      </c>
      <c r="G246" s="14" t="s">
        <v>34</v>
      </c>
    </row>
    <row r="247" spans="1:10" ht="18" customHeight="1" x14ac:dyDescent="0.2">
      <c r="A247" s="4" t="s">
        <v>4</v>
      </c>
      <c r="B247" s="8"/>
      <c r="C247" s="8"/>
      <c r="D247" s="8"/>
      <c r="E247" s="6"/>
      <c r="F247" s="14" t="str">
        <f>IF(H245="H",IF(OR(D247="D",D247="H"),"OK","invalide"),IF(D247="D","OK","invalide"))</f>
        <v>invalide</v>
      </c>
      <c r="G247" s="14" t="str">
        <f>IF(AND(C247&gt;=I245,C247&lt;=J245),"OK","invalide")</f>
        <v>invalide</v>
      </c>
    </row>
    <row r="248" spans="1:10" ht="18" customHeight="1" x14ac:dyDescent="0.2">
      <c r="A248" s="4" t="s">
        <v>5</v>
      </c>
      <c r="B248" s="8"/>
      <c r="C248" s="8"/>
      <c r="D248" s="8"/>
      <c r="E248" s="6"/>
      <c r="F248" s="14" t="str">
        <f>IF(H245="H",IF(OR(D248="D",D248="H"),"OK","invalide"),IF(D248="D","OK","invalide"))</f>
        <v>invalide</v>
      </c>
      <c r="G248" s="14" t="str">
        <f>IF(AND(C248&gt;=I245,C248&lt;=J245),"OK","invalide")</f>
        <v>invalide</v>
      </c>
    </row>
    <row r="249" spans="1:10" ht="18" customHeight="1" x14ac:dyDescent="0.2">
      <c r="A249" s="4" t="str">
        <f>IF(F245=3,"#3", "")</f>
        <v/>
      </c>
      <c r="B249" s="6"/>
      <c r="C249" s="6"/>
      <c r="D249" s="8"/>
      <c r="E249" s="6"/>
      <c r="F249" s="14" t="str">
        <f>IF(F245=2,"OK",IF(H245="H",IF(OR(D249="D",D249="H"),"OK","invalide"),IF(D249="D","OK","invalide")))</f>
        <v>OK</v>
      </c>
      <c r="G249" s="14" t="str">
        <f>IF(F245=2,"OK",IF(AND(C248&gt;=I245,C248&lt;=J245),"OK","invalide"))</f>
        <v>OK</v>
      </c>
    </row>
    <row r="250" spans="1:10" ht="18" customHeight="1" x14ac:dyDescent="0.2">
      <c r="F250" s="10"/>
      <c r="G250" s="10"/>
    </row>
    <row r="251" spans="1:10" ht="18" customHeight="1" x14ac:dyDescent="0.2">
      <c r="F251" s="10"/>
      <c r="G251" s="10"/>
    </row>
    <row r="252" spans="1:10" ht="18" customHeight="1" x14ac:dyDescent="0.2">
      <c r="A252" s="1" t="s">
        <v>0</v>
      </c>
      <c r="B252" s="5" t="s">
        <v>6</v>
      </c>
      <c r="C252" s="11"/>
      <c r="D252" s="11"/>
    </row>
    <row r="253" spans="1:10" ht="18" customHeight="1" x14ac:dyDescent="0.2">
      <c r="A253" s="2" t="s">
        <v>23</v>
      </c>
      <c r="B253" s="9" t="str">
        <f>CONCATENATE(G253,"/",F253)</f>
        <v>0/3</v>
      </c>
      <c r="C253" s="9"/>
      <c r="D253" s="9"/>
      <c r="E253" s="1"/>
      <c r="F253" s="10">
        <f>_xlfn.XLOOKUP(B252, Catégories!$A$2:$A$19,Catégories!$B$2:$B$19)</f>
        <v>3</v>
      </c>
      <c r="G253" s="10">
        <f>COUNTIF(B255:B257, "&lt;&gt;")</f>
        <v>0</v>
      </c>
      <c r="H253" s="12" t="str">
        <f>_xlfn.XLOOKUP(B252, Catégories!$A$2:$A$19,Catégories!$C$2:$C$19)</f>
        <v>H</v>
      </c>
      <c r="I253" s="13">
        <f>_xlfn.XLOOKUP(B252, Catégories!$A$2:$A$19,Catégories!$D$2:$D$19)</f>
        <v>1900</v>
      </c>
      <c r="J253" s="13">
        <f>_xlfn.XLOOKUP(B252, Catégories!$A$2:$A$19,Catégories!$E$2:$E$19)</f>
        <v>2009</v>
      </c>
    </row>
    <row r="254" spans="1:10" ht="18" customHeight="1" x14ac:dyDescent="0.2">
      <c r="A254" s="3"/>
      <c r="B254" s="4" t="s">
        <v>2</v>
      </c>
      <c r="C254" s="4" t="s">
        <v>26</v>
      </c>
      <c r="D254" s="4" t="s">
        <v>29</v>
      </c>
      <c r="E254" s="4" t="s">
        <v>3</v>
      </c>
      <c r="F254" s="14" t="s">
        <v>33</v>
      </c>
      <c r="G254" s="14" t="s">
        <v>34</v>
      </c>
    </row>
    <row r="255" spans="1:10" ht="18" customHeight="1" x14ac:dyDescent="0.2">
      <c r="A255" s="4" t="s">
        <v>4</v>
      </c>
      <c r="B255" s="8"/>
      <c r="C255" s="8"/>
      <c r="D255" s="8"/>
      <c r="E255" s="6"/>
      <c r="F255" s="14" t="str">
        <f>IF(H253="H",IF(OR(D255="D",D255="H"),"OK","invalide"),IF(D255="D","OK","invalide"))</f>
        <v>invalide</v>
      </c>
      <c r="G255" s="14" t="str">
        <f>IF(AND(C255&gt;=I253,C255&lt;=J253),"OK","invalide")</f>
        <v>invalide</v>
      </c>
    </row>
    <row r="256" spans="1:10" ht="18" customHeight="1" x14ac:dyDescent="0.2">
      <c r="A256" s="4" t="s">
        <v>5</v>
      </c>
      <c r="B256" s="8"/>
      <c r="C256" s="8"/>
      <c r="D256" s="8"/>
      <c r="E256" s="6"/>
      <c r="F256" s="14" t="str">
        <f>IF(H253="H",IF(OR(D256="D",D256="H"),"OK","invalide"),IF(D256="D","OK","invalide"))</f>
        <v>invalide</v>
      </c>
      <c r="G256" s="14" t="str">
        <f>IF(AND(C256&gt;=I253,C256&lt;=J253),"OK","invalide")</f>
        <v>invalide</v>
      </c>
    </row>
    <row r="257" spans="1:10" ht="18" customHeight="1" x14ac:dyDescent="0.2">
      <c r="A257" s="4" t="str">
        <f>IF(F253=3,"#3", "")</f>
        <v>#3</v>
      </c>
      <c r="B257" s="6"/>
      <c r="C257" s="6"/>
      <c r="D257" s="8"/>
      <c r="E257" s="6"/>
      <c r="F257" s="14" t="str">
        <f>IF(F253=2,"OK",IF(H253="H",IF(OR(D257="D",D257="H"),"OK","invalide"),IF(D257="D","OK","invalide")))</f>
        <v>invalide</v>
      </c>
      <c r="G257" s="14" t="str">
        <f>IF(F253=2,"OK",IF(AND(C256&gt;=I253,C256&lt;=J253),"OK","invalide"))</f>
        <v>invalide</v>
      </c>
    </row>
    <row r="258" spans="1:10" ht="18" customHeight="1" x14ac:dyDescent="0.2">
      <c r="F258" s="10"/>
      <c r="G258" s="10"/>
    </row>
    <row r="259" spans="1:10" ht="18" customHeight="1" x14ac:dyDescent="0.2">
      <c r="F259" s="10"/>
      <c r="G259" s="10"/>
    </row>
    <row r="260" spans="1:10" ht="18" customHeight="1" x14ac:dyDescent="0.2">
      <c r="A260" s="1" t="s">
        <v>0</v>
      </c>
      <c r="B260" s="5" t="s">
        <v>19</v>
      </c>
      <c r="C260" s="11"/>
      <c r="D260" s="11"/>
    </row>
    <row r="261" spans="1:10" ht="18" customHeight="1" x14ac:dyDescent="0.2">
      <c r="A261" s="2" t="s">
        <v>23</v>
      </c>
      <c r="B261" s="9" t="str">
        <f>CONCATENATE(G261,"/",F261)</f>
        <v>0/2</v>
      </c>
      <c r="C261" s="9"/>
      <c r="D261" s="9"/>
      <c r="E261" s="1"/>
      <c r="F261" s="10">
        <f>_xlfn.XLOOKUP(B260, Catégories!$A$2:$A$19,Catégories!$B$2:$B$19)</f>
        <v>2</v>
      </c>
      <c r="G261" s="10">
        <f>COUNTIF(B263:B265, "&lt;&gt;")</f>
        <v>0</v>
      </c>
      <c r="H261" s="12" t="str">
        <f>_xlfn.XLOOKUP(B260, Catégories!$A$2:$A$19,Catégories!$C$2:$C$19)</f>
        <v>D</v>
      </c>
      <c r="I261" s="13">
        <f>_xlfn.XLOOKUP(B260, Catégories!$A$2:$A$19,Catégories!$D$2:$D$19)</f>
        <v>1900</v>
      </c>
      <c r="J261" s="13">
        <f>_xlfn.XLOOKUP(B260, Catégories!$A$2:$A$19,Catégories!$E$2:$E$19)</f>
        <v>1966</v>
      </c>
    </row>
    <row r="262" spans="1:10" ht="18" customHeight="1" x14ac:dyDescent="0.2">
      <c r="A262" s="3"/>
      <c r="B262" s="4" t="s">
        <v>2</v>
      </c>
      <c r="C262" s="4" t="s">
        <v>26</v>
      </c>
      <c r="D262" s="4" t="s">
        <v>29</v>
      </c>
      <c r="E262" s="4" t="s">
        <v>3</v>
      </c>
      <c r="F262" s="14" t="s">
        <v>33</v>
      </c>
      <c r="G262" s="14" t="s">
        <v>34</v>
      </c>
    </row>
    <row r="263" spans="1:10" ht="18" customHeight="1" x14ac:dyDescent="0.2">
      <c r="A263" s="4" t="s">
        <v>4</v>
      </c>
      <c r="B263" s="8"/>
      <c r="C263" s="8"/>
      <c r="D263" s="8"/>
      <c r="E263" s="6"/>
      <c r="F263" s="14" t="str">
        <f>IF(H261="H",IF(OR(D263="D",D263="H"),"OK","invalide"),IF(D263="D","OK","invalide"))</f>
        <v>invalide</v>
      </c>
      <c r="G263" s="14" t="str">
        <f>IF(AND(C263&gt;=I261,C263&lt;=J261),"OK","invalide")</f>
        <v>invalide</v>
      </c>
    </row>
    <row r="264" spans="1:10" ht="18" customHeight="1" x14ac:dyDescent="0.2">
      <c r="A264" s="4" t="s">
        <v>5</v>
      </c>
      <c r="B264" s="8"/>
      <c r="C264" s="8"/>
      <c r="D264" s="8"/>
      <c r="E264" s="6"/>
      <c r="F264" s="14" t="str">
        <f>IF(H261="H",IF(OR(D264="D",D264="H"),"OK","invalide"),IF(D264="D","OK","invalide"))</f>
        <v>invalide</v>
      </c>
      <c r="G264" s="14" t="str">
        <f>IF(AND(C264&gt;=I261,C264&lt;=J261),"OK","invalide")</f>
        <v>invalide</v>
      </c>
    </row>
    <row r="265" spans="1:10" ht="18" customHeight="1" x14ac:dyDescent="0.2">
      <c r="A265" s="4" t="str">
        <f>IF(F261=3,"#3", "")</f>
        <v/>
      </c>
      <c r="B265" s="6"/>
      <c r="C265" s="6"/>
      <c r="D265" s="8"/>
      <c r="E265" s="6"/>
      <c r="F265" s="14" t="str">
        <f>IF(F261=2,"OK",IF(H261="H",IF(OR(D265="D",D265="H"),"OK","invalide"),IF(D265="D","OK","invalide")))</f>
        <v>OK</v>
      </c>
      <c r="G265" s="14" t="str">
        <f>IF(F261=2,"OK",IF(AND(C264&gt;=I261,C264&lt;=J261),"OK","invalide"))</f>
        <v>OK</v>
      </c>
    </row>
  </sheetData>
  <mergeCells count="1">
    <mergeCell ref="B2:E2"/>
  </mergeCells>
  <conditionalFormatting sqref="F17">
    <cfRule type="cellIs" dxfId="97" priority="32" operator="equal">
      <formula>"invalide"</formula>
    </cfRule>
  </conditionalFormatting>
  <conditionalFormatting sqref="F25">
    <cfRule type="cellIs" dxfId="96" priority="31" operator="equal">
      <formula>"invalide"</formula>
    </cfRule>
  </conditionalFormatting>
  <conditionalFormatting sqref="F33">
    <cfRule type="cellIs" dxfId="95" priority="30" operator="equal">
      <formula>"invalide"</formula>
    </cfRule>
  </conditionalFormatting>
  <conditionalFormatting sqref="F41">
    <cfRule type="cellIs" dxfId="94" priority="29" operator="equal">
      <formula>"invalide"</formula>
    </cfRule>
  </conditionalFormatting>
  <conditionalFormatting sqref="F49">
    <cfRule type="cellIs" dxfId="93" priority="28" operator="equal">
      <formula>"invalide"</formula>
    </cfRule>
  </conditionalFormatting>
  <conditionalFormatting sqref="F57">
    <cfRule type="cellIs" dxfId="92" priority="27" operator="equal">
      <formula>"invalide"</formula>
    </cfRule>
  </conditionalFormatting>
  <conditionalFormatting sqref="F65">
    <cfRule type="cellIs" dxfId="91" priority="26" operator="equal">
      <formula>"invalide"</formula>
    </cfRule>
  </conditionalFormatting>
  <conditionalFormatting sqref="F73">
    <cfRule type="cellIs" dxfId="90" priority="25" operator="equal">
      <formula>"invalide"</formula>
    </cfRule>
  </conditionalFormatting>
  <conditionalFormatting sqref="F81">
    <cfRule type="cellIs" dxfId="89" priority="24" operator="equal">
      <formula>"invalide"</formula>
    </cfRule>
  </conditionalFormatting>
  <conditionalFormatting sqref="F89">
    <cfRule type="cellIs" dxfId="88" priority="23" operator="equal">
      <formula>"invalide"</formula>
    </cfRule>
  </conditionalFormatting>
  <conditionalFormatting sqref="F97">
    <cfRule type="cellIs" dxfId="87" priority="22" operator="equal">
      <formula>"invalide"</formula>
    </cfRule>
  </conditionalFormatting>
  <conditionalFormatting sqref="F105">
    <cfRule type="cellIs" dxfId="86" priority="21" operator="equal">
      <formula>"invalide"</formula>
    </cfRule>
  </conditionalFormatting>
  <conditionalFormatting sqref="F113">
    <cfRule type="cellIs" dxfId="85" priority="20" operator="equal">
      <formula>"invalide"</formula>
    </cfRule>
  </conditionalFormatting>
  <conditionalFormatting sqref="F121">
    <cfRule type="cellIs" dxfId="84" priority="19" operator="equal">
      <formula>"invalide"</formula>
    </cfRule>
  </conditionalFormatting>
  <conditionalFormatting sqref="F129">
    <cfRule type="cellIs" dxfId="83" priority="18" operator="equal">
      <formula>"invalide"</formula>
    </cfRule>
  </conditionalFormatting>
  <conditionalFormatting sqref="F137">
    <cfRule type="cellIs" dxfId="82" priority="17" operator="equal">
      <formula>"invalide"</formula>
    </cfRule>
  </conditionalFormatting>
  <conditionalFormatting sqref="F145">
    <cfRule type="cellIs" dxfId="81" priority="16" operator="equal">
      <formula>"invalide"</formula>
    </cfRule>
  </conditionalFormatting>
  <conditionalFormatting sqref="F153">
    <cfRule type="cellIs" dxfId="80" priority="15" operator="equal">
      <formula>"invalide"</formula>
    </cfRule>
  </conditionalFormatting>
  <conditionalFormatting sqref="F161">
    <cfRule type="cellIs" dxfId="79" priority="14" operator="equal">
      <formula>"invalide"</formula>
    </cfRule>
  </conditionalFormatting>
  <conditionalFormatting sqref="F169">
    <cfRule type="cellIs" dxfId="78" priority="13" operator="equal">
      <formula>"invalide"</formula>
    </cfRule>
  </conditionalFormatting>
  <conditionalFormatting sqref="F177">
    <cfRule type="cellIs" dxfId="77" priority="12" operator="equal">
      <formula>"invalide"</formula>
    </cfRule>
  </conditionalFormatting>
  <conditionalFormatting sqref="F185">
    <cfRule type="cellIs" dxfId="76" priority="11" operator="equal">
      <formula>"invalide"</formula>
    </cfRule>
  </conditionalFormatting>
  <conditionalFormatting sqref="F193">
    <cfRule type="cellIs" dxfId="75" priority="10" operator="equal">
      <formula>"invalide"</formula>
    </cfRule>
  </conditionalFormatting>
  <conditionalFormatting sqref="F201">
    <cfRule type="cellIs" dxfId="74" priority="9" operator="equal">
      <formula>"invalide"</formula>
    </cfRule>
  </conditionalFormatting>
  <conditionalFormatting sqref="F209">
    <cfRule type="cellIs" dxfId="73" priority="8" operator="equal">
      <formula>"invalide"</formula>
    </cfRule>
  </conditionalFormatting>
  <conditionalFormatting sqref="F217">
    <cfRule type="cellIs" dxfId="72" priority="7" operator="equal">
      <formula>"invalide"</formula>
    </cfRule>
  </conditionalFormatting>
  <conditionalFormatting sqref="F225">
    <cfRule type="cellIs" dxfId="71" priority="6" operator="equal">
      <formula>"invalide"</formula>
    </cfRule>
  </conditionalFormatting>
  <conditionalFormatting sqref="F233">
    <cfRule type="cellIs" dxfId="70" priority="5" operator="equal">
      <formula>"invalide"</formula>
    </cfRule>
  </conditionalFormatting>
  <conditionalFormatting sqref="F241">
    <cfRule type="cellIs" dxfId="69" priority="4" operator="equal">
      <formula>"invalide"</formula>
    </cfRule>
  </conditionalFormatting>
  <conditionalFormatting sqref="F249">
    <cfRule type="cellIs" dxfId="68" priority="3" operator="equal">
      <formula>"invalide"</formula>
    </cfRule>
  </conditionalFormatting>
  <conditionalFormatting sqref="F257">
    <cfRule type="cellIs" dxfId="67" priority="2" operator="equal">
      <formula>"invalide"</formula>
    </cfRule>
  </conditionalFormatting>
  <conditionalFormatting sqref="F265">
    <cfRule type="cellIs" dxfId="66" priority="1" operator="equal">
      <formula>"invalide"</formula>
    </cfRule>
  </conditionalFormatting>
  <conditionalFormatting sqref="F7:G9">
    <cfRule type="cellIs" dxfId="65" priority="148" operator="equal">
      <formula>"invalide"</formula>
    </cfRule>
  </conditionalFormatting>
  <conditionalFormatting sqref="F15:G16">
    <cfRule type="cellIs" dxfId="64" priority="122" operator="equal">
      <formula>"invalide"</formula>
    </cfRule>
  </conditionalFormatting>
  <conditionalFormatting sqref="F23:G24">
    <cfRule type="cellIs" dxfId="63" priority="120" operator="equal">
      <formula>"invalide"</formula>
    </cfRule>
  </conditionalFormatting>
  <conditionalFormatting sqref="F31:G32">
    <cfRule type="cellIs" dxfId="62" priority="92" operator="equal">
      <formula>"invalide"</formula>
    </cfRule>
  </conditionalFormatting>
  <conditionalFormatting sqref="F39:G40">
    <cfRule type="cellIs" dxfId="61" priority="90" operator="equal">
      <formula>"invalide"</formula>
    </cfRule>
  </conditionalFormatting>
  <conditionalFormatting sqref="F47:G48">
    <cfRule type="cellIs" dxfId="60" priority="88" operator="equal">
      <formula>"invalide"</formula>
    </cfRule>
  </conditionalFormatting>
  <conditionalFormatting sqref="F55:G56">
    <cfRule type="cellIs" dxfId="59" priority="86" operator="equal">
      <formula>"invalide"</formula>
    </cfRule>
  </conditionalFormatting>
  <conditionalFormatting sqref="F63:G64">
    <cfRule type="cellIs" dxfId="58" priority="84" operator="equal">
      <formula>"invalide"</formula>
    </cfRule>
  </conditionalFormatting>
  <conditionalFormatting sqref="F71:G72">
    <cfRule type="cellIs" dxfId="57" priority="82" operator="equal">
      <formula>"invalide"</formula>
    </cfRule>
  </conditionalFormatting>
  <conditionalFormatting sqref="F79:G80">
    <cfRule type="cellIs" dxfId="56" priority="80" operator="equal">
      <formula>"invalide"</formula>
    </cfRule>
  </conditionalFormatting>
  <conditionalFormatting sqref="F87:G88">
    <cfRule type="cellIs" dxfId="55" priority="78" operator="equal">
      <formula>"invalide"</formula>
    </cfRule>
  </conditionalFormatting>
  <conditionalFormatting sqref="F95:G96">
    <cfRule type="cellIs" dxfId="54" priority="76" operator="equal">
      <formula>"invalide"</formula>
    </cfRule>
  </conditionalFormatting>
  <conditionalFormatting sqref="F103:G104">
    <cfRule type="cellIs" dxfId="53" priority="74" operator="equal">
      <formula>"invalide"</formula>
    </cfRule>
  </conditionalFormatting>
  <conditionalFormatting sqref="F111:G112">
    <cfRule type="cellIs" dxfId="52" priority="72" operator="equal">
      <formula>"invalide"</formula>
    </cfRule>
  </conditionalFormatting>
  <conditionalFormatting sqref="F119:G120">
    <cfRule type="cellIs" dxfId="51" priority="70" operator="equal">
      <formula>"invalide"</formula>
    </cfRule>
  </conditionalFormatting>
  <conditionalFormatting sqref="F127:G128">
    <cfRule type="cellIs" dxfId="50" priority="68" operator="equal">
      <formula>"invalide"</formula>
    </cfRule>
  </conditionalFormatting>
  <conditionalFormatting sqref="F135:G136">
    <cfRule type="cellIs" dxfId="49" priority="66" operator="equal">
      <formula>"invalide"</formula>
    </cfRule>
  </conditionalFormatting>
  <conditionalFormatting sqref="F143:G144">
    <cfRule type="cellIs" dxfId="48" priority="64" operator="equal">
      <formula>"invalide"</formula>
    </cfRule>
  </conditionalFormatting>
  <conditionalFormatting sqref="F151:G152">
    <cfRule type="cellIs" dxfId="47" priority="62" operator="equal">
      <formula>"invalide"</formula>
    </cfRule>
  </conditionalFormatting>
  <conditionalFormatting sqref="F159:G160">
    <cfRule type="cellIs" dxfId="46" priority="60" operator="equal">
      <formula>"invalide"</formula>
    </cfRule>
  </conditionalFormatting>
  <conditionalFormatting sqref="F167:G168">
    <cfRule type="cellIs" dxfId="45" priority="58" operator="equal">
      <formula>"invalide"</formula>
    </cfRule>
  </conditionalFormatting>
  <conditionalFormatting sqref="F175:G176">
    <cfRule type="cellIs" dxfId="44" priority="56" operator="equal">
      <formula>"invalide"</formula>
    </cfRule>
  </conditionalFormatting>
  <conditionalFormatting sqref="F183:G184">
    <cfRule type="cellIs" dxfId="43" priority="54" operator="equal">
      <formula>"invalide"</formula>
    </cfRule>
  </conditionalFormatting>
  <conditionalFormatting sqref="F191:G192">
    <cfRule type="cellIs" dxfId="42" priority="52" operator="equal">
      <formula>"invalide"</formula>
    </cfRule>
  </conditionalFormatting>
  <conditionalFormatting sqref="F199:G200">
    <cfRule type="cellIs" dxfId="41" priority="50" operator="equal">
      <formula>"invalide"</formula>
    </cfRule>
  </conditionalFormatting>
  <conditionalFormatting sqref="F207:G208">
    <cfRule type="cellIs" dxfId="40" priority="48" operator="equal">
      <formula>"invalide"</formula>
    </cfRule>
  </conditionalFormatting>
  <conditionalFormatting sqref="F215:G216">
    <cfRule type="cellIs" dxfId="39" priority="46" operator="equal">
      <formula>"invalide"</formula>
    </cfRule>
  </conditionalFormatting>
  <conditionalFormatting sqref="F223:G224">
    <cfRule type="cellIs" dxfId="38" priority="44" operator="equal">
      <formula>"invalide"</formula>
    </cfRule>
  </conditionalFormatting>
  <conditionalFormatting sqref="F231:G232">
    <cfRule type="cellIs" dxfId="37" priority="42" operator="equal">
      <formula>"invalide"</formula>
    </cfRule>
  </conditionalFormatting>
  <conditionalFormatting sqref="F239:G240">
    <cfRule type="cellIs" dxfId="36" priority="40" operator="equal">
      <formula>"invalide"</formula>
    </cfRule>
  </conditionalFormatting>
  <conditionalFormatting sqref="F247:G248">
    <cfRule type="cellIs" dxfId="35" priority="38" operator="equal">
      <formula>"invalide"</formula>
    </cfRule>
  </conditionalFormatting>
  <conditionalFormatting sqref="F255:G256">
    <cfRule type="cellIs" dxfId="34" priority="36" operator="equal">
      <formula>"invalide"</formula>
    </cfRule>
  </conditionalFormatting>
  <conditionalFormatting sqref="F263:G264">
    <cfRule type="cellIs" dxfId="33" priority="34" operator="equal">
      <formula>"invalide"</formula>
    </cfRule>
  </conditionalFormatting>
  <conditionalFormatting sqref="G7:G8">
    <cfRule type="cellIs" dxfId="32" priority="147" operator="equal">
      <formula>"invalide"</formula>
    </cfRule>
  </conditionalFormatting>
  <conditionalFormatting sqref="G15:G17">
    <cfRule type="cellIs" dxfId="31" priority="121" operator="equal">
      <formula>"invalide"</formula>
    </cfRule>
  </conditionalFormatting>
  <conditionalFormatting sqref="G23:G25">
    <cfRule type="cellIs" dxfId="30" priority="119" operator="equal">
      <formula>"invalide"</formula>
    </cfRule>
  </conditionalFormatting>
  <conditionalFormatting sqref="G31:G33">
    <cfRule type="cellIs" dxfId="29" priority="91" operator="equal">
      <formula>"invalide"</formula>
    </cfRule>
  </conditionalFormatting>
  <conditionalFormatting sqref="G39:G41">
    <cfRule type="cellIs" dxfId="28" priority="89" operator="equal">
      <formula>"invalide"</formula>
    </cfRule>
  </conditionalFormatting>
  <conditionalFormatting sqref="G47:G49">
    <cfRule type="cellIs" dxfId="27" priority="87" operator="equal">
      <formula>"invalide"</formula>
    </cfRule>
  </conditionalFormatting>
  <conditionalFormatting sqref="G55:G57">
    <cfRule type="cellIs" dxfId="26" priority="85" operator="equal">
      <formula>"invalide"</formula>
    </cfRule>
  </conditionalFormatting>
  <conditionalFormatting sqref="G63:G65">
    <cfRule type="cellIs" dxfId="25" priority="83" operator="equal">
      <formula>"invalide"</formula>
    </cfRule>
  </conditionalFormatting>
  <conditionalFormatting sqref="G71:G73">
    <cfRule type="cellIs" dxfId="24" priority="81" operator="equal">
      <formula>"invalide"</formula>
    </cfRule>
  </conditionalFormatting>
  <conditionalFormatting sqref="G79:G81">
    <cfRule type="cellIs" dxfId="23" priority="79" operator="equal">
      <formula>"invalide"</formula>
    </cfRule>
  </conditionalFormatting>
  <conditionalFormatting sqref="G87:G89">
    <cfRule type="cellIs" dxfId="22" priority="77" operator="equal">
      <formula>"invalide"</formula>
    </cfRule>
  </conditionalFormatting>
  <conditionalFormatting sqref="G95:G97">
    <cfRule type="cellIs" dxfId="21" priority="75" operator="equal">
      <formula>"invalide"</formula>
    </cfRule>
  </conditionalFormatting>
  <conditionalFormatting sqref="G103:G105">
    <cfRule type="cellIs" dxfId="20" priority="73" operator="equal">
      <formula>"invalide"</formula>
    </cfRule>
  </conditionalFormatting>
  <conditionalFormatting sqref="G111:G113">
    <cfRule type="cellIs" dxfId="19" priority="71" operator="equal">
      <formula>"invalide"</formula>
    </cfRule>
  </conditionalFormatting>
  <conditionalFormatting sqref="G119:G121">
    <cfRule type="cellIs" dxfId="18" priority="69" operator="equal">
      <formula>"invalide"</formula>
    </cfRule>
  </conditionalFormatting>
  <conditionalFormatting sqref="G127:G129">
    <cfRule type="cellIs" dxfId="17" priority="67" operator="equal">
      <formula>"invalide"</formula>
    </cfRule>
  </conditionalFormatting>
  <conditionalFormatting sqref="G135:G137">
    <cfRule type="cellIs" dxfId="16" priority="65" operator="equal">
      <formula>"invalide"</formula>
    </cfRule>
  </conditionalFormatting>
  <conditionalFormatting sqref="G143:G145">
    <cfRule type="cellIs" dxfId="15" priority="63" operator="equal">
      <formula>"invalide"</formula>
    </cfRule>
  </conditionalFormatting>
  <conditionalFormatting sqref="G151:G153">
    <cfRule type="cellIs" dxfId="14" priority="61" operator="equal">
      <formula>"invalide"</formula>
    </cfRule>
  </conditionalFormatting>
  <conditionalFormatting sqref="G159:G161">
    <cfRule type="cellIs" dxfId="13" priority="59" operator="equal">
      <formula>"invalide"</formula>
    </cfRule>
  </conditionalFormatting>
  <conditionalFormatting sqref="G167:G169">
    <cfRule type="cellIs" dxfId="12" priority="57" operator="equal">
      <formula>"invalide"</formula>
    </cfRule>
  </conditionalFormatting>
  <conditionalFormatting sqref="G175:G177">
    <cfRule type="cellIs" dxfId="11" priority="55" operator="equal">
      <formula>"invalide"</formula>
    </cfRule>
  </conditionalFormatting>
  <conditionalFormatting sqref="G183:G185">
    <cfRule type="cellIs" dxfId="10" priority="53" operator="equal">
      <formula>"invalide"</formula>
    </cfRule>
  </conditionalFormatting>
  <conditionalFormatting sqref="G191:G193">
    <cfRule type="cellIs" dxfId="9" priority="51" operator="equal">
      <formula>"invalide"</formula>
    </cfRule>
  </conditionalFormatting>
  <conditionalFormatting sqref="G199:G201">
    <cfRule type="cellIs" dxfId="8" priority="49" operator="equal">
      <formula>"invalide"</formula>
    </cfRule>
  </conditionalFormatting>
  <conditionalFormatting sqref="G207:G209">
    <cfRule type="cellIs" dxfId="7" priority="47" operator="equal">
      <formula>"invalide"</formula>
    </cfRule>
  </conditionalFormatting>
  <conditionalFormatting sqref="G215:G217">
    <cfRule type="cellIs" dxfId="6" priority="45" operator="equal">
      <formula>"invalide"</formula>
    </cfRule>
  </conditionalFormatting>
  <conditionalFormatting sqref="G223:G225">
    <cfRule type="cellIs" dxfId="5" priority="43" operator="equal">
      <formula>"invalide"</formula>
    </cfRule>
  </conditionalFormatting>
  <conditionalFormatting sqref="G231:G233">
    <cfRule type="cellIs" dxfId="4" priority="41" operator="equal">
      <formula>"invalide"</formula>
    </cfRule>
  </conditionalFormatting>
  <conditionalFormatting sqref="G239:G241">
    <cfRule type="cellIs" dxfId="3" priority="39" operator="equal">
      <formula>"invalide"</formula>
    </cfRule>
  </conditionalFormatting>
  <conditionalFormatting sqref="G247:G249">
    <cfRule type="cellIs" dxfId="2" priority="37" operator="equal">
      <formula>"invalide"</formula>
    </cfRule>
  </conditionalFormatting>
  <conditionalFormatting sqref="G255:G257">
    <cfRule type="cellIs" dxfId="1" priority="35" operator="equal">
      <formula>"invalide"</formula>
    </cfRule>
  </conditionalFormatting>
  <conditionalFormatting sqref="G263:G265">
    <cfRule type="cellIs" dxfId="0" priority="33" operator="equal">
      <formula>"invalide"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Catégories!$A$2:$A$19</xm:f>
          </x14:formula1>
          <xm:sqref>B4 B148 B220 B124 B156 B52 B228 B236 B12 B172 B180 B188 B196 B204 B212 B20 B28 B60 B100 B36 B44 B68 B76 B84 B92 B108 B116 B132 B140 B164 B244 B252 B260</xm:sqref>
        </x14:dataValidation>
        <x14:dataValidation type="list" allowBlank="1" showInputMessage="1" showErrorMessage="1" xr:uid="{1F21C6BB-E8EB-4A94-B897-F0B927DFC7E6}">
          <x14:formula1>
            <xm:f>Catégories!$A$23:$A$24</xm:f>
          </x14:formula1>
          <xm:sqref>D7:D9 D263:D265 D255:D257 D247:D249 D239:D241 D231:D233 D223:D225 D215:D217 D207:D209 D199:D201 D191:D193 D183:D185 D175:D177 D167:D169 D159:D161 D151:D153 D143:D145 D135:D137 D127:D129 D111:D113 D103:D105 D95:D97 D71:D73 D63:D65 D47:D49 D39:D41 D31:D33 D119:D121 D87:D89 D79:D81 D23:D25 D15:D17 D55:D57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24"/>
  <sheetViews>
    <sheetView workbookViewId="0">
      <selection activeCell="D20" sqref="D20"/>
    </sheetView>
  </sheetViews>
  <sheetFormatPr defaultColWidth="12.5703125" defaultRowHeight="15.75" customHeight="1" x14ac:dyDescent="0.2"/>
  <cols>
    <col min="4" max="4" width="19.42578125" customWidth="1"/>
  </cols>
  <sheetData>
    <row r="1" spans="1:5" ht="12.75" x14ac:dyDescent="0.2">
      <c r="A1" s="1" t="s">
        <v>11</v>
      </c>
      <c r="B1" s="1" t="s">
        <v>12</v>
      </c>
      <c r="C1" s="1" t="s">
        <v>32</v>
      </c>
      <c r="D1" t="s">
        <v>27</v>
      </c>
      <c r="E1" t="s">
        <v>28</v>
      </c>
    </row>
    <row r="2" spans="1:5" ht="12.75" x14ac:dyDescent="0.2">
      <c r="A2" s="1" t="s">
        <v>1</v>
      </c>
      <c r="B2" s="1">
        <v>2</v>
      </c>
      <c r="C2" s="1" t="s">
        <v>31</v>
      </c>
      <c r="D2">
        <v>2014</v>
      </c>
      <c r="E2">
        <v>2025</v>
      </c>
    </row>
    <row r="3" spans="1:5" ht="12.75" x14ac:dyDescent="0.2">
      <c r="A3" s="1" t="s">
        <v>13</v>
      </c>
      <c r="B3" s="1">
        <v>2</v>
      </c>
      <c r="C3" s="1" t="s">
        <v>30</v>
      </c>
      <c r="D3">
        <v>2014</v>
      </c>
      <c r="E3">
        <v>2025</v>
      </c>
    </row>
    <row r="4" spans="1:5" ht="12.75" x14ac:dyDescent="0.2">
      <c r="A4" s="1" t="s">
        <v>14</v>
      </c>
      <c r="B4" s="1">
        <v>2</v>
      </c>
      <c r="C4" s="1" t="s">
        <v>31</v>
      </c>
      <c r="D4">
        <v>2010</v>
      </c>
      <c r="E4">
        <v>2025</v>
      </c>
    </row>
    <row r="5" spans="1:5" ht="12.75" x14ac:dyDescent="0.2">
      <c r="A5" s="1" t="s">
        <v>7</v>
      </c>
      <c r="B5" s="1">
        <v>2</v>
      </c>
      <c r="C5" s="1" t="s">
        <v>30</v>
      </c>
      <c r="D5">
        <v>2010</v>
      </c>
      <c r="E5">
        <v>2025</v>
      </c>
    </row>
    <row r="6" spans="1:5" ht="12.75" x14ac:dyDescent="0.2">
      <c r="A6" s="1" t="s">
        <v>15</v>
      </c>
      <c r="B6" s="1">
        <v>2</v>
      </c>
      <c r="C6" s="1" t="s">
        <v>31</v>
      </c>
      <c r="D6">
        <v>2006</v>
      </c>
      <c r="E6">
        <v>2013</v>
      </c>
    </row>
    <row r="7" spans="1:5" ht="12.75" x14ac:dyDescent="0.2">
      <c r="A7" s="1" t="s">
        <v>8</v>
      </c>
      <c r="B7" s="1">
        <v>2</v>
      </c>
      <c r="C7" s="1" t="s">
        <v>30</v>
      </c>
      <c r="D7">
        <v>2006</v>
      </c>
      <c r="E7">
        <v>2013</v>
      </c>
    </row>
    <row r="8" spans="1:5" ht="12.75" x14ac:dyDescent="0.2">
      <c r="A8" s="1" t="s">
        <v>10</v>
      </c>
      <c r="B8" s="1">
        <v>3</v>
      </c>
      <c r="C8" s="1" t="s">
        <v>31</v>
      </c>
      <c r="D8">
        <v>1900</v>
      </c>
      <c r="E8">
        <v>2009</v>
      </c>
    </row>
    <row r="9" spans="1:5" ht="12.75" x14ac:dyDescent="0.2">
      <c r="A9" s="1" t="s">
        <v>6</v>
      </c>
      <c r="B9" s="1">
        <v>3</v>
      </c>
      <c r="C9" s="1" t="s">
        <v>30</v>
      </c>
      <c r="D9">
        <v>1900</v>
      </c>
      <c r="E9">
        <v>2009</v>
      </c>
    </row>
    <row r="10" spans="1:5" ht="12.75" x14ac:dyDescent="0.2">
      <c r="A10" s="1" t="s">
        <v>16</v>
      </c>
      <c r="B10" s="1">
        <v>3</v>
      </c>
      <c r="C10" s="1" t="s">
        <v>31</v>
      </c>
      <c r="D10">
        <v>1900</v>
      </c>
      <c r="E10">
        <v>1986</v>
      </c>
    </row>
    <row r="11" spans="1:5" ht="12.75" x14ac:dyDescent="0.2">
      <c r="A11" s="1" t="s">
        <v>9</v>
      </c>
      <c r="B11" s="1">
        <v>3</v>
      </c>
      <c r="C11" s="1" t="s">
        <v>30</v>
      </c>
      <c r="D11">
        <v>1900</v>
      </c>
      <c r="E11">
        <v>1986</v>
      </c>
    </row>
    <row r="12" spans="1:5" ht="12.75" x14ac:dyDescent="0.2">
      <c r="A12" s="1" t="s">
        <v>17</v>
      </c>
      <c r="B12" s="1">
        <v>3</v>
      </c>
      <c r="C12" s="1" t="s">
        <v>31</v>
      </c>
      <c r="D12">
        <v>1900</v>
      </c>
      <c r="E12">
        <v>1976</v>
      </c>
    </row>
    <row r="13" spans="1:5" ht="12.75" x14ac:dyDescent="0.2">
      <c r="A13" s="1" t="s">
        <v>18</v>
      </c>
      <c r="B13" s="1">
        <v>3</v>
      </c>
      <c r="C13" s="1" t="s">
        <v>30</v>
      </c>
      <c r="D13">
        <v>1900</v>
      </c>
      <c r="E13">
        <v>1976</v>
      </c>
    </row>
    <row r="14" spans="1:5" ht="12.75" x14ac:dyDescent="0.2">
      <c r="A14" s="1" t="s">
        <v>19</v>
      </c>
      <c r="B14" s="1">
        <v>2</v>
      </c>
      <c r="C14" s="1" t="s">
        <v>31</v>
      </c>
      <c r="D14">
        <v>1900</v>
      </c>
      <c r="E14">
        <v>1966</v>
      </c>
    </row>
    <row r="15" spans="1:5" ht="12.75" x14ac:dyDescent="0.2">
      <c r="A15" s="1" t="s">
        <v>20</v>
      </c>
      <c r="B15" s="1">
        <v>2</v>
      </c>
      <c r="C15" s="1" t="s">
        <v>30</v>
      </c>
      <c r="D15">
        <v>1900</v>
      </c>
      <c r="E15">
        <v>1966</v>
      </c>
    </row>
    <row r="16" spans="1:5" ht="12.75" x14ac:dyDescent="0.2">
      <c r="A16" s="1" t="s">
        <v>21</v>
      </c>
      <c r="B16" s="1">
        <v>2</v>
      </c>
      <c r="C16" s="1" t="s">
        <v>31</v>
      </c>
      <c r="D16">
        <v>1900</v>
      </c>
      <c r="E16">
        <v>1956</v>
      </c>
    </row>
    <row r="17" spans="1:5" ht="12.75" x14ac:dyDescent="0.2">
      <c r="A17" s="1" t="s">
        <v>22</v>
      </c>
      <c r="B17" s="1">
        <v>2</v>
      </c>
      <c r="C17" s="1" t="s">
        <v>30</v>
      </c>
      <c r="D17">
        <v>1900</v>
      </c>
      <c r="E17">
        <v>1956</v>
      </c>
    </row>
    <row r="18" spans="1:5" ht="12.75" x14ac:dyDescent="0.2">
      <c r="A18" s="1" t="s">
        <v>35</v>
      </c>
      <c r="B18" s="1">
        <v>2</v>
      </c>
      <c r="C18" s="1" t="s">
        <v>31</v>
      </c>
      <c r="D18">
        <v>1900</v>
      </c>
      <c r="E18">
        <v>1946</v>
      </c>
    </row>
    <row r="19" spans="1:5" ht="12.75" x14ac:dyDescent="0.2">
      <c r="A19" s="1" t="s">
        <v>36</v>
      </c>
      <c r="B19" s="1">
        <v>2</v>
      </c>
      <c r="C19" s="1" t="s">
        <v>30</v>
      </c>
      <c r="D19">
        <v>1900</v>
      </c>
      <c r="E19">
        <v>1946</v>
      </c>
    </row>
    <row r="20" spans="1:5" ht="12.75" x14ac:dyDescent="0.2">
      <c r="A20" s="1"/>
      <c r="B20" s="1"/>
      <c r="C20" s="1"/>
    </row>
    <row r="21" spans="1:5" ht="15.75" customHeight="1" x14ac:dyDescent="0.2">
      <c r="A21" s="1"/>
      <c r="B21" s="1"/>
      <c r="C21" s="1"/>
    </row>
    <row r="23" spans="1:5" ht="15.75" customHeight="1" x14ac:dyDescent="0.2">
      <c r="A23" s="1" t="s">
        <v>30</v>
      </c>
    </row>
    <row r="24" spans="1:5" ht="15.75" customHeight="1" x14ac:dyDescent="0.2">
      <c r="A24" s="1"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Équipes</vt:lpstr>
      <vt:lpstr>Catégories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Alain Mazy</cp:lastModifiedBy>
  <dcterms:modified xsi:type="dcterms:W3CDTF">2026-09-07T06:32:37Z</dcterms:modified>
</cp:coreProperties>
</file>